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90" windowHeight="4995"/>
  </bookViews>
  <sheets>
    <sheet name="приложение 1" sheetId="1" r:id="rId1"/>
    <sheet name="раздел 2" sheetId="2" r:id="rId2"/>
    <sheet name="приложение 2" sheetId="3" r:id="rId3"/>
    <sheet name="приложение 3" sheetId="4" r:id="rId4"/>
  </sheets>
  <externalReferences>
    <externalReference r:id="rId5"/>
  </externalReferences>
  <definedNames>
    <definedName name="годы">[1]спр!$C$13:$C$15</definedName>
    <definedName name="_xlnm.Print_Titles" localSheetId="2">'приложение 2'!$7:$7</definedName>
    <definedName name="_xlnm.Print_Titles" localSheetId="3">'приложение 3'!$4:$4</definedName>
    <definedName name="_xlnm.Print_Area" localSheetId="0">'приложение 1'!$A$1:$B$24</definedName>
    <definedName name="_xlnm.Print_Area" localSheetId="2">'приложение 2'!$A$1:$E$61</definedName>
    <definedName name="_xlnm.Print_Area" localSheetId="3">'приложение 3'!$A$1:$J$33</definedName>
    <definedName name="_xlnm.Print_Area" localSheetId="1">'раздел 2'!$A$1:$E$13</definedName>
  </definedNames>
  <calcPr calcId="162913" calcOnSave="0"/>
</workbook>
</file>

<file path=xl/calcChain.xml><?xml version="1.0" encoding="utf-8"?>
<calcChain xmlns="http://schemas.openxmlformats.org/spreadsheetml/2006/main">
  <c r="F31" i="4" l="1"/>
  <c r="G31" i="4" s="1"/>
  <c r="H31" i="4" s="1"/>
  <c r="I31" i="4" s="1"/>
  <c r="J31" i="4" s="1"/>
  <c r="J30" i="4"/>
  <c r="I30" i="4"/>
  <c r="H30" i="4"/>
  <c r="G30" i="4"/>
  <c r="F30" i="4"/>
  <c r="F29" i="4"/>
  <c r="G29" i="4" s="1"/>
  <c r="H29" i="4" s="1"/>
  <c r="I29" i="4" s="1"/>
  <c r="J29" i="4" s="1"/>
  <c r="F27" i="4"/>
  <c r="G27" i="4" s="1"/>
  <c r="H27" i="4" s="1"/>
  <c r="I27" i="4" s="1"/>
  <c r="J27" i="4" s="1"/>
  <c r="G26" i="4"/>
  <c r="H26" i="4" s="1"/>
  <c r="I26" i="4" s="1"/>
  <c r="J26" i="4" s="1"/>
  <c r="G25" i="4"/>
  <c r="H25" i="4" s="1"/>
  <c r="I25" i="4" s="1"/>
  <c r="J25" i="4" s="1"/>
  <c r="J24" i="4"/>
  <c r="I24" i="4"/>
  <c r="H24" i="4"/>
  <c r="G24" i="4"/>
  <c r="F24" i="4"/>
  <c r="F23" i="4"/>
  <c r="G23" i="4" s="1"/>
  <c r="H23" i="4" s="1"/>
  <c r="I23" i="4" s="1"/>
  <c r="J23" i="4" s="1"/>
  <c r="J20" i="4"/>
  <c r="I20" i="4"/>
  <c r="H20" i="4"/>
  <c r="G20" i="4"/>
  <c r="F19" i="4"/>
  <c r="G19" i="4" s="1"/>
  <c r="H19" i="4" s="1"/>
  <c r="I19" i="4" s="1"/>
  <c r="J19" i="4" s="1"/>
  <c r="J10" i="4"/>
  <c r="I10" i="4"/>
  <c r="H10" i="4"/>
  <c r="G10" i="4"/>
  <c r="F10" i="4"/>
  <c r="J9" i="4"/>
  <c r="I9" i="4"/>
  <c r="H9" i="4"/>
  <c r="G9" i="4"/>
  <c r="F9" i="4"/>
  <c r="B11" i="3"/>
  <c r="B10" i="3"/>
  <c r="B9" i="3"/>
  <c r="B8" i="3"/>
  <c r="B7" i="3"/>
  <c r="A3" i="3"/>
  <c r="C26" i="2"/>
  <c r="C25" i="2"/>
  <c r="C24" i="2"/>
  <c r="C23" i="2"/>
  <c r="C22" i="2"/>
  <c r="A17" i="2"/>
</calcChain>
</file>

<file path=xl/sharedStrings.xml><?xml version="1.0" encoding="utf-8"?>
<sst xmlns="http://schemas.openxmlformats.org/spreadsheetml/2006/main" count="166" uniqueCount="120">
  <si>
    <t>Раздел 1. Информация об организации</t>
  </si>
  <si>
    <t xml:space="preserve">Полное наименование 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</si>
  <si>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</si>
  <si>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</si>
  <si>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</si>
  <si>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</si>
  <si>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</si>
  <si>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</si>
  <si>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</si>
  <si>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Контактный телефон</t>
  </si>
  <si>
    <t>Факс</t>
  </si>
  <si>
    <t>Приложение №1</t>
  </si>
  <si>
    <t>к Предложению о размере цен (тарифов)</t>
  </si>
  <si>
    <t>(долгосрочных параметров регулирования)</t>
  </si>
  <si>
    <t>(полное и сокращенное наименование юридического лица)</t>
  </si>
  <si>
    <t>Предложение</t>
  </si>
  <si>
    <t>Раздел 2.</t>
  </si>
  <si>
    <t>ИНФОРМАЦИЯ</t>
  </si>
  <si>
    <t>«Об утверждении Стандартов раскрытия информации субъектами оптового и розничных рынков электрической энергии»</t>
  </si>
  <si>
    <t>публикуется на основании Постановления Правительства Российской Федерации от 21.01.2004 № 24</t>
  </si>
  <si>
    <t>%</t>
  </si>
  <si>
    <t>1.</t>
  </si>
  <si>
    <t>2.</t>
  </si>
  <si>
    <t>3.</t>
  </si>
  <si>
    <t>4.</t>
  </si>
  <si>
    <t xml:space="preserve">(рассчитано в соответствии с «Порядком определения цен на мощность и электрическую энергию, производимые с использованием генерирующего объекта, поставляющего мощность и электрическую энергию в вынужденном режиме», утвержденным приказом ФСТ России от 13.10.2010г. № 484-э) </t>
  </si>
  <si>
    <t>(опубликовано 29.09.2020г.)</t>
  </si>
  <si>
    <t>Открытое акционерное Общество "Тепловые сети"</t>
  </si>
  <si>
    <t>ОАО "Тепловые сети"</t>
  </si>
  <si>
    <t>Открытое акционерное общество "Тепловые сети"</t>
  </si>
  <si>
    <t>г. Северск ул. Лесная 9а</t>
  </si>
  <si>
    <t>Городской округ "ЗАТО Северск"</t>
  </si>
  <si>
    <t>Шапошников Виктор Анатольевич</t>
  </si>
  <si>
    <t>8-3823-54-87-73</t>
  </si>
  <si>
    <t>8-3823-77-57-03</t>
  </si>
  <si>
    <t>на 2021-2025  года</t>
  </si>
  <si>
    <t xml:space="preserve">      Предложение о размере цен (тарифов) на передачу тепловой энергии на 2021 - 2025 года Городской округ "ЗАТО Северск"</t>
  </si>
  <si>
    <t xml:space="preserve">2021 год </t>
  </si>
  <si>
    <t>2022 год</t>
  </si>
  <si>
    <t>2023 год</t>
  </si>
  <si>
    <t>2024 год</t>
  </si>
  <si>
    <t>2025 год</t>
  </si>
  <si>
    <t>на передачу тепловой энергии Городской округ "ЗАТО Северск"</t>
  </si>
  <si>
    <t>2021 год</t>
  </si>
  <si>
    <t>Индекс эффективности операционных расходов</t>
  </si>
  <si>
    <t>у.е.</t>
  </si>
  <si>
    <t>тыс.руб.</t>
  </si>
  <si>
    <t>teploseti@seversk.tomsknet.ru</t>
  </si>
  <si>
    <t>Приложение 1</t>
  </si>
  <si>
    <t>Период действия тарифов</t>
  </si>
  <si>
    <t xml:space="preserve">Год 
</t>
  </si>
  <si>
    <t>Тарифы  и НВВ, предлагаемые организацией</t>
  </si>
  <si>
    <t>Размер тарифа,
руб./ Гкал</t>
  </si>
  <si>
    <t>Необходимая валовая выручка , тыс. руб.</t>
  </si>
  <si>
    <t>всего</t>
  </si>
  <si>
    <t>в том числе*</t>
  </si>
  <si>
    <t>операционные расходы</t>
  </si>
  <si>
    <t>неподконтрольные расходы</t>
  </si>
  <si>
    <t>5 лет</t>
  </si>
  <si>
    <t>* - заполняется при подаче предложений об установлении долгосрочных тарифов</t>
  </si>
  <si>
    <t>лист  заполняется при подаче предложений об установлении долгосрочных тарифов (или вариант III.2 или вариант III.3)</t>
  </si>
  <si>
    <t xml:space="preserve">Приложение 2 </t>
  </si>
  <si>
    <t>Год</t>
  </si>
  <si>
    <t>Базовый уровень операционных расходов</t>
  </si>
  <si>
    <t>Нормативный уровень прибыли</t>
  </si>
  <si>
    <r>
      <t>Показатели энергосбережения и энергетической эффективности</t>
    </r>
    <r>
      <rPr>
        <vertAlign val="superscript"/>
        <sz val="10"/>
        <color indexed="8"/>
        <rFont val="Tahoma"/>
        <family val="2"/>
        <charset val="204"/>
      </rPr>
      <t>1</t>
    </r>
  </si>
  <si>
    <r>
      <t>динамика изменения расходов на топливо, устанавливаемая в целях перехода от одного метода распределения расхода топлива к другому методу</t>
    </r>
    <r>
      <rPr>
        <vertAlign val="superscript"/>
        <sz val="10"/>
        <color indexed="8"/>
        <rFont val="Tahoma"/>
        <family val="2"/>
        <charset val="204"/>
      </rPr>
      <t>2</t>
    </r>
  </si>
  <si>
    <t xml:space="preserve">удельный расход топлива на производство единицы тепловой энергии, отпускаемой с коллекторов источников тепловой энергии
</t>
  </si>
  <si>
    <t xml:space="preserve">отношение величины технологических потерь тепловой энергии, теплоносителя к материальной характеристике тепловой сети
</t>
  </si>
  <si>
    <t xml:space="preserve">величина технологических потерь при передаче тепловой энергии, теплоносителя по тепловым сетям
</t>
  </si>
  <si>
    <t xml:space="preserve">тыс. руб.
</t>
  </si>
  <si>
    <t>кг у.т./Гкал</t>
  </si>
  <si>
    <r>
      <t>Гкал (тонн)/ м</t>
    </r>
    <r>
      <rPr>
        <vertAlign val="superscript"/>
        <sz val="10"/>
        <color indexed="8"/>
        <rFont val="Tahoma"/>
        <family val="2"/>
        <charset val="204"/>
      </rPr>
      <t>2</t>
    </r>
  </si>
  <si>
    <t>Гкал</t>
  </si>
  <si>
    <t>куб.м.</t>
  </si>
  <si>
    <r>
      <t xml:space="preserve"> </t>
    </r>
    <r>
      <rPr>
        <vertAlign val="superscript"/>
        <sz val="9"/>
        <color indexed="8"/>
        <rFont val="Tahoma"/>
        <family val="2"/>
        <charset val="204"/>
      </rPr>
      <t>1</t>
    </r>
    <r>
      <rPr>
        <sz val="9"/>
        <color indexed="8"/>
        <rFont val="Tahoma"/>
        <family val="2"/>
        <charset val="204"/>
      </rPr>
      <t>- если в отношении регулируемой организации утверждена программа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 и (или) если показатели энергосбережения и энергоэффективности предусмотрены в концессионном соглашении в отношении объектов теплоснабжения, находящихся в государственной или муниципальной собственности, или договоре аренды указанных объектов</t>
    </r>
  </si>
  <si>
    <r>
      <rPr>
        <vertAlign val="superscript"/>
        <sz val="9"/>
        <color indexed="8"/>
        <rFont val="Tahoma"/>
        <family val="2"/>
        <charset val="204"/>
      </rPr>
      <t xml:space="preserve">2 </t>
    </r>
    <r>
      <rPr>
        <sz val="9"/>
        <color indexed="8"/>
        <rFont val="Tahoma"/>
        <family val="2"/>
        <charset val="204"/>
      </rPr>
      <t>- если орган регулирования применяет понижающий коэффициент на переходный период в соответствии с Правилами распределения расхода топлива</t>
    </r>
  </si>
  <si>
    <t>Прогнозные параметры регулирования ( плановые параметры расчета тарифов), 
учтенные организацией при подаче предложений об установлении тарифов</t>
  </si>
  <si>
    <t xml:space="preserve"> (заполняется в соответствии с пунктом 34 Методических указаний по расчету регулируемых цен (тарифов) в сфере теплоснабжения, утвержденных приказом ФСТ России от 13.06.2013 № 760-э организациями, в отношении которых в сфере теплоснабжения устанавливаются долгосрочные тарифы)</t>
  </si>
  <si>
    <t>№ пп</t>
  </si>
  <si>
    <t xml:space="preserve">Наименование показателя </t>
  </si>
  <si>
    <t>единица измерения</t>
  </si>
  <si>
    <t>Индекс потребительских цен (в среднем за год к предыдущему году)</t>
  </si>
  <si>
    <t>Размер активов</t>
  </si>
  <si>
    <t>в отношении деятельности по передаче тепловой энергии</t>
  </si>
  <si>
    <t>в отношении деятельности по производству тепловой энергии (мощности)</t>
  </si>
  <si>
    <t>Величина неподконтрольных расходов</t>
  </si>
  <si>
    <t>Расчетный объем отпуска тепловой энергии, поставляемой с коллекторов источника тепловой энергии</t>
  </si>
  <si>
    <t>тыс.Гкал</t>
  </si>
  <si>
    <t>5.</t>
  </si>
  <si>
    <t>Расчетный объем  полезного отпуска (передачи)</t>
  </si>
  <si>
    <t>6.</t>
  </si>
  <si>
    <t>Стоимость покупки единицы и объем потребления энергетических ресурсов, в том числе:</t>
  </si>
  <si>
    <t>6.1.</t>
  </si>
  <si>
    <t>топлива для организаций, осуществляющих деятельность по производству тепловой энергии (мощности)</t>
  </si>
  <si>
    <t>вид топлива 1:</t>
  </si>
  <si>
    <t>стоимость покупки единицы</t>
  </si>
  <si>
    <t xml:space="preserve">объем потребления </t>
  </si>
  <si>
    <t>вид топлива 2:</t>
  </si>
  <si>
    <t>вид топлива 3:</t>
  </si>
  <si>
    <t>6.2.</t>
  </si>
  <si>
    <t>электрической энергии</t>
  </si>
  <si>
    <t xml:space="preserve"> электрическая энергия</t>
  </si>
  <si>
    <t>руб/Квтч</t>
  </si>
  <si>
    <t>тыс.Квтч</t>
  </si>
  <si>
    <t>мощность</t>
  </si>
  <si>
    <t>6.3.1.</t>
  </si>
  <si>
    <t>потерь тепловой энергии для организаций, осуществляющих деятельность по передаче тепловой энергии, теплоносителя</t>
  </si>
  <si>
    <t>руб/Гкал</t>
  </si>
  <si>
    <t>6.3.2.</t>
  </si>
  <si>
    <t>тепловой энергии (собственные нужды)</t>
  </si>
  <si>
    <t>6.4.</t>
  </si>
  <si>
    <t>холодной воды</t>
  </si>
  <si>
    <t>руб/куб.м.</t>
  </si>
  <si>
    <t>тыс.куб.м.</t>
  </si>
  <si>
    <t>6.5.1.</t>
  </si>
  <si>
    <t>теплоносителя (потери)</t>
  </si>
  <si>
    <t>6.5.2.</t>
  </si>
  <si>
    <t>теплоносителя (собственные нужды)</t>
  </si>
  <si>
    <t xml:space="preserve"> на передачу тепловой 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</si>
</sst>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00"/>
    <numFmt numFmtId="165" formatCode="#,##0.0000"/>
    <numFmt numFmtId="166" formatCode="0.0000"/>
    <numFmt numFmtId="167" formatCode="0.000"/>
    <numFmt numFmtId="168" formatCode="_-* #,##0.0_р_._-;\-* #,##0.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Roman"/>
      <family val="1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color indexed="64"/>
      <name val="Arial"/>
      <family val="2"/>
      <charset val="204"/>
    </font>
    <font>
      <sz val="10"/>
      <color theme="1"/>
      <name val="Tahoma"/>
      <family val="2"/>
      <charset val="204"/>
    </font>
    <font>
      <b/>
      <i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name val="Tahoma"/>
      <family val="2"/>
      <charset val="204"/>
    </font>
    <font>
      <b/>
      <i/>
      <sz val="10"/>
      <color theme="0"/>
      <name val="Tahoma"/>
      <family val="2"/>
      <charset val="204"/>
    </font>
    <font>
      <b/>
      <sz val="10"/>
      <color theme="1"/>
      <name val="Tahoma"/>
      <family val="2"/>
      <charset val="204"/>
    </font>
    <font>
      <vertAlign val="superscript"/>
      <sz val="10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3" fillId="0" borderId="0"/>
    <xf numFmtId="0" fontId="25" fillId="0" borderId="0"/>
    <xf numFmtId="0" fontId="28" fillId="0" borderId="0"/>
    <xf numFmtId="0" fontId="25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1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4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1" xfId="2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1" fillId="0" borderId="0" xfId="8" applyFont="1"/>
    <xf numFmtId="0" fontId="29" fillId="0" borderId="0" xfId="0" applyFont="1"/>
    <xf numFmtId="0" fontId="30" fillId="0" borderId="0" xfId="0" applyFont="1" applyAlignment="1" applyProtection="1">
      <alignment horizontal="left" vertical="center"/>
      <protection locked="0" hidden="1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  <protection locked="0" hidden="1"/>
    </xf>
    <xf numFmtId="2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4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7" xfId="0" applyFont="1" applyBorder="1"/>
    <xf numFmtId="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/>
    </xf>
    <xf numFmtId="0" fontId="30" fillId="0" borderId="0" xfId="0" applyFont="1" applyAlignment="1"/>
    <xf numFmtId="0" fontId="30" fillId="0" borderId="0" xfId="0" applyFont="1" applyAlignment="1">
      <alignment horizontal="right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vertical="center"/>
    </xf>
    <xf numFmtId="167" fontId="32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168" fontId="32" fillId="0" borderId="1" xfId="3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36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1" fontId="29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29" fillId="0" borderId="0" xfId="0" applyFont="1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29" fillId="0" borderId="0" xfId="0" applyFont="1" applyAlignment="1">
      <alignment horizontal="right"/>
    </xf>
    <xf numFmtId="0" fontId="14" fillId="2" borderId="0" xfId="0" applyFont="1" applyFill="1" applyBorder="1"/>
    <xf numFmtId="0" fontId="2" fillId="0" borderId="0" xfId="0" applyFont="1" applyBorder="1"/>
    <xf numFmtId="0" fontId="21" fillId="0" borderId="0" xfId="4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2" fillId="0" borderId="0" xfId="5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NumberFormat="1" applyFont="1" applyBorder="1" applyAlignment="1">
      <alignment horizontal="center" vertical="top"/>
    </xf>
    <xf numFmtId="49" fontId="21" fillId="0" borderId="0" xfId="4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4" fontId="24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justify" vertical="top" wrapText="1"/>
    </xf>
    <xf numFmtId="4" fontId="2" fillId="2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11" fontId="21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justify" vertical="center" wrapText="1"/>
    </xf>
    <xf numFmtId="0" fontId="26" fillId="0" borderId="0" xfId="6" applyFont="1" applyBorder="1" applyAlignment="1"/>
    <xf numFmtId="4" fontId="2" fillId="0" borderId="0" xfId="0" applyNumberFormat="1" applyFont="1" applyBorder="1"/>
    <xf numFmtId="0" fontId="27" fillId="0" borderId="0" xfId="6" applyFont="1" applyBorder="1" applyAlignment="1"/>
    <xf numFmtId="0" fontId="27" fillId="0" borderId="0" xfId="6" applyFont="1" applyBorder="1" applyAlignment="1">
      <alignment horizontal="right"/>
    </xf>
    <xf numFmtId="4" fontId="2" fillId="2" borderId="0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1" fillId="0" borderId="0" xfId="7" applyFont="1" applyBorder="1"/>
    <xf numFmtId="0" fontId="21" fillId="0" borderId="0" xfId="8" applyFont="1" applyBorder="1"/>
    <xf numFmtId="0" fontId="2" fillId="0" borderId="0" xfId="8" applyFont="1" applyBorder="1"/>
    <xf numFmtId="0" fontId="13" fillId="2" borderId="0" xfId="1" applyFont="1" applyFill="1" applyBorder="1" applyAlignment="1">
      <alignment horizontal="center" vertical="top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left" vertical="center" wrapText="1"/>
    </xf>
    <xf numFmtId="0" fontId="29" fillId="0" borderId="0" xfId="0" applyFont="1" applyFill="1"/>
    <xf numFmtId="0" fontId="2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6" fillId="0" borderId="17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4" fillId="0" borderId="1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 indent="1"/>
    </xf>
    <xf numFmtId="0" fontId="29" fillId="0" borderId="15" xfId="0" applyFont="1" applyFill="1" applyBorder="1" applyAlignment="1">
      <alignment horizontal="left" vertical="center" wrapText="1" indent="1"/>
    </xf>
    <xf numFmtId="0" fontId="29" fillId="0" borderId="16" xfId="0" applyFont="1" applyFill="1" applyBorder="1" applyAlignment="1">
      <alignment horizontal="left" vertical="center" wrapText="1" inden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 indent="1"/>
    </xf>
    <xf numFmtId="0" fontId="29" fillId="0" borderId="19" xfId="0" applyFont="1" applyFill="1" applyBorder="1" applyAlignment="1">
      <alignment horizontal="left" vertical="center" wrapText="1" indent="1"/>
    </xf>
    <xf numFmtId="0" fontId="29" fillId="0" borderId="20" xfId="0" applyFont="1" applyFill="1" applyBorder="1" applyAlignment="1">
      <alignment horizontal="left" vertical="center" wrapText="1" indent="1"/>
    </xf>
    <xf numFmtId="0" fontId="29" fillId="0" borderId="21" xfId="0" applyFont="1" applyFill="1" applyBorder="1" applyAlignment="1">
      <alignment horizontal="left" vertical="center" wrapText="1" inden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center" wrapText="1"/>
    </xf>
  </cellXfs>
  <cellStyles count="9">
    <cellStyle name="Гиперссылка" xfId="2" builtinId="8"/>
    <cellStyle name="Обычный" xfId="0" builtinId="0"/>
    <cellStyle name="Обычный 11" xfId="7"/>
    <cellStyle name="Обычный 12 3" xfId="4"/>
    <cellStyle name="Обычный 3" xfId="5"/>
    <cellStyle name="Обычный_Лист1" xfId="8"/>
    <cellStyle name="Обычный_стр.1_5" xfId="1"/>
    <cellStyle name="Обычный_ФОТ 2005г" xfId="6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2;&#1083;&#1103;&#1077;&#1074;&#1089;&#1082;&#1072;&#1103;/Desktop/&#1044;&#1058;&#1056;%2029%20&#1089;&#1077;&#1085;&#1090;&#1103;&#1073;&#1088;&#1103;/&#1047;&#1072;&#1103;&#1074;&#1083;&#1077;&#1085;&#1080;&#1077;%202021%202025%20&#1044;&#1058;&#1056;%2029%20&#1089;&#1077;&#1085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I. сведения ЭЭ"/>
      <sheetName val="III. ТСО"/>
      <sheetName val="III. сбытовые"/>
      <sheetName val="III. ДЭС"/>
      <sheetName val="сведения Т (2)"/>
      <sheetName val="тариф Т"/>
      <sheetName val="ДП Т"/>
      <sheetName val="ПР Т"/>
      <sheetName val="сведения В"/>
      <sheetName val="тариф В"/>
      <sheetName val="ДП ВО"/>
      <sheetName val="ДП В"/>
      <sheetName val="ПР В"/>
      <sheetName val="спр"/>
      <sheetName val="реестр"/>
      <sheetName val="Лист1"/>
    </sheetNames>
    <sheetDataSet>
      <sheetData sheetId="0">
        <row r="4">
          <cell r="C4" t="str">
            <v>ТЕПЛОСНАБЖЕНИЯ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E7">
            <v>542186.52</v>
          </cell>
          <cell r="G7">
            <v>100593.66</v>
          </cell>
        </row>
        <row r="8">
          <cell r="E8">
            <v>515259.92</v>
          </cell>
          <cell r="G8">
            <v>84165.17</v>
          </cell>
        </row>
        <row r="9">
          <cell r="E9">
            <v>525683.35</v>
          </cell>
          <cell r="G9">
            <v>79938.19</v>
          </cell>
        </row>
        <row r="10">
          <cell r="E10">
            <v>528954.84</v>
          </cell>
          <cell r="G10">
            <v>68061.149999999994</v>
          </cell>
        </row>
        <row r="11">
          <cell r="E11">
            <v>535902.78</v>
          </cell>
          <cell r="G11">
            <v>59345.52</v>
          </cell>
        </row>
      </sheetData>
      <sheetData sheetId="7">
        <row r="7">
          <cell r="H7">
            <v>303.84269999999998</v>
          </cell>
          <cell r="I7">
            <v>884360</v>
          </cell>
        </row>
        <row r="8">
          <cell r="H8">
            <v>303.84269999999998</v>
          </cell>
          <cell r="I8">
            <v>884360</v>
          </cell>
        </row>
        <row r="9">
          <cell r="H9">
            <v>303.84269999999998</v>
          </cell>
          <cell r="I9">
            <v>884360</v>
          </cell>
        </row>
        <row r="10">
          <cell r="H10">
            <v>303.84269999999998</v>
          </cell>
          <cell r="I10">
            <v>884360</v>
          </cell>
        </row>
        <row r="11">
          <cell r="H11">
            <v>303.84269999999998</v>
          </cell>
          <cell r="I11">
            <v>884360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3">
          <cell r="C13" t="str">
            <v>1 год</v>
          </cell>
        </row>
        <row r="14">
          <cell r="C14" t="str">
            <v>3 года</v>
          </cell>
        </row>
        <row r="15">
          <cell r="C15" t="str">
            <v>5 лет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ti@seversk.tomsk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E9" sqref="E9"/>
    </sheetView>
  </sheetViews>
  <sheetFormatPr defaultRowHeight="15"/>
  <cols>
    <col min="1" max="1" width="32" customWidth="1"/>
    <col min="2" max="2" width="106.140625" customWidth="1"/>
  </cols>
  <sheetData>
    <row r="1" spans="1:2">
      <c r="A1" s="18"/>
      <c r="B1" s="19" t="s">
        <v>26</v>
      </c>
    </row>
    <row r="2" spans="1:2">
      <c r="A2" s="18"/>
      <c r="B2" s="19"/>
    </row>
    <row r="3" spans="1:2" ht="20.25">
      <c r="A3" s="117" t="s">
        <v>15</v>
      </c>
      <c r="B3" s="116"/>
    </row>
    <row r="4" spans="1:2" ht="47.45" customHeight="1">
      <c r="A4" s="118" t="s">
        <v>119</v>
      </c>
      <c r="B4" s="119"/>
    </row>
    <row r="5" spans="1:2" ht="20.25">
      <c r="A5" s="117" t="s">
        <v>35</v>
      </c>
      <c r="B5" s="116"/>
    </row>
    <row r="6" spans="1:2" ht="18.75">
      <c r="A6" s="120" t="s">
        <v>27</v>
      </c>
      <c r="B6" s="116"/>
    </row>
    <row r="7" spans="1:2">
      <c r="A7" s="115" t="s">
        <v>14</v>
      </c>
      <c r="B7" s="116"/>
    </row>
    <row r="8" spans="1:2">
      <c r="B8" s="1"/>
    </row>
    <row r="9" spans="1:2">
      <c r="B9" s="5" t="s">
        <v>11</v>
      </c>
    </row>
    <row r="10" spans="1:2">
      <c r="B10" s="5" t="s">
        <v>12</v>
      </c>
    </row>
    <row r="11" spans="1:2">
      <c r="B11" s="5" t="s">
        <v>13</v>
      </c>
    </row>
    <row r="12" spans="1:2">
      <c r="B12" s="2"/>
    </row>
    <row r="13" spans="1:2" ht="15.75">
      <c r="B13" s="25" t="s">
        <v>31</v>
      </c>
    </row>
    <row r="14" spans="1:2" ht="15.75">
      <c r="A14" s="3" t="s">
        <v>0</v>
      </c>
    </row>
    <row r="15" spans="1:2" ht="15.75">
      <c r="A15" s="4" t="s">
        <v>1</v>
      </c>
      <c r="B15" s="24" t="s">
        <v>29</v>
      </c>
    </row>
    <row r="16" spans="1:2" ht="15.75" customHeight="1">
      <c r="A16" s="4" t="s">
        <v>2</v>
      </c>
      <c r="B16" s="24" t="s">
        <v>28</v>
      </c>
    </row>
    <row r="17" spans="1:2" ht="15.75">
      <c r="A17" s="15" t="s">
        <v>3</v>
      </c>
      <c r="B17" s="25" t="s">
        <v>30</v>
      </c>
    </row>
    <row r="18" spans="1:2" ht="15.75">
      <c r="A18" s="4" t="s">
        <v>4</v>
      </c>
      <c r="B18" s="25" t="s">
        <v>30</v>
      </c>
    </row>
    <row r="19" spans="1:2" ht="15.75">
      <c r="A19" s="4" t="s">
        <v>5</v>
      </c>
      <c r="B19" s="25">
        <v>7024024860</v>
      </c>
    </row>
    <row r="20" spans="1:2" ht="15.75">
      <c r="A20" s="4" t="s">
        <v>6</v>
      </c>
      <c r="B20" s="25">
        <v>702401001</v>
      </c>
    </row>
    <row r="21" spans="1:2" ht="15.75">
      <c r="A21" s="14" t="s">
        <v>7</v>
      </c>
      <c r="B21" s="24" t="s">
        <v>32</v>
      </c>
    </row>
    <row r="22" spans="1:2" ht="15.75">
      <c r="A22" s="4" t="s">
        <v>8</v>
      </c>
      <c r="B22" s="26" t="s">
        <v>47</v>
      </c>
    </row>
    <row r="23" spans="1:2" ht="15.75">
      <c r="A23" s="4" t="s">
        <v>9</v>
      </c>
      <c r="B23" s="25" t="s">
        <v>33</v>
      </c>
    </row>
    <row r="24" spans="1:2" ht="15.75">
      <c r="A24" s="4" t="s">
        <v>10</v>
      </c>
      <c r="B24" s="25" t="s">
        <v>34</v>
      </c>
    </row>
  </sheetData>
  <mergeCells count="5">
    <mergeCell ref="A7:B7"/>
    <mergeCell ref="A3:B3"/>
    <mergeCell ref="A4:B4"/>
    <mergeCell ref="A5:B5"/>
    <mergeCell ref="A6:B6"/>
  </mergeCells>
  <hyperlinks>
    <hyperlink ref="B22" r:id="rId1"/>
  </hyperlinks>
  <printOptions horizontalCentered="1"/>
  <pageMargins left="0.11811023622047245" right="0.11811023622047245" top="0.94488188976377963" bottom="0.15748031496062992" header="0" footer="0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F14" sqref="F14:F15"/>
    </sheetView>
  </sheetViews>
  <sheetFormatPr defaultRowHeight="15"/>
  <cols>
    <col min="1" max="1" width="41" customWidth="1"/>
    <col min="2" max="6" width="15.7109375" customWidth="1"/>
  </cols>
  <sheetData>
    <row r="1" spans="1:6" ht="15.75">
      <c r="A1" s="3" t="s">
        <v>16</v>
      </c>
    </row>
    <row r="2" spans="1:6" ht="20.25">
      <c r="C2" s="17" t="s">
        <v>17</v>
      </c>
    </row>
    <row r="3" spans="1:6" ht="26.25">
      <c r="A3" s="129" t="s">
        <v>29</v>
      </c>
      <c r="B3" s="130"/>
      <c r="C3" s="130"/>
      <c r="D3" s="130"/>
      <c r="E3" s="131"/>
    </row>
    <row r="4" spans="1:6" ht="15.75">
      <c r="C4" s="6" t="s">
        <v>19</v>
      </c>
    </row>
    <row r="5" spans="1:6" ht="15.75">
      <c r="C5" s="6" t="s">
        <v>18</v>
      </c>
    </row>
    <row r="6" spans="1:6" ht="15.75">
      <c r="A6" s="128" t="s">
        <v>25</v>
      </c>
      <c r="B6" s="128"/>
      <c r="C6" s="128"/>
      <c r="D6" s="128"/>
      <c r="E6" s="128"/>
    </row>
    <row r="7" spans="1:6" ht="13.15" customHeight="1">
      <c r="C7" s="6"/>
    </row>
    <row r="8" spans="1:6" ht="18.75" hidden="1">
      <c r="C8" s="7"/>
    </row>
    <row r="9" spans="1:6" ht="54" customHeight="1">
      <c r="A9" s="124" t="s">
        <v>36</v>
      </c>
      <c r="B9" s="124"/>
      <c r="C9" s="124"/>
      <c r="D9" s="124"/>
      <c r="E9" s="124"/>
      <c r="F9" s="124"/>
    </row>
    <row r="10" spans="1:6" ht="42" customHeight="1">
      <c r="A10" s="127"/>
      <c r="B10" s="127"/>
      <c r="C10" s="127"/>
      <c r="D10" s="127"/>
      <c r="E10" s="127"/>
    </row>
    <row r="11" spans="1:6" ht="15.75" thickBot="1"/>
    <row r="12" spans="1:6" ht="16.5" thickBot="1">
      <c r="A12" s="11"/>
      <c r="B12" s="12" t="s">
        <v>37</v>
      </c>
      <c r="C12" s="12" t="s">
        <v>38</v>
      </c>
      <c r="D12" s="12" t="s">
        <v>39</v>
      </c>
      <c r="E12" s="13" t="s">
        <v>40</v>
      </c>
      <c r="F12" s="27" t="s">
        <v>41</v>
      </c>
    </row>
    <row r="13" spans="1:6" ht="60" customHeight="1" thickBot="1">
      <c r="A13" s="22" t="s">
        <v>42</v>
      </c>
      <c r="B13" s="20">
        <v>494.83</v>
      </c>
      <c r="C13" s="8">
        <v>470.25</v>
      </c>
      <c r="D13" s="9">
        <v>479.77</v>
      </c>
      <c r="E13" s="10">
        <v>482.75</v>
      </c>
      <c r="F13" s="28">
        <v>489.09</v>
      </c>
    </row>
    <row r="16" spans="1:6">
      <c r="A16" s="30"/>
      <c r="B16" s="30"/>
      <c r="C16" s="30"/>
      <c r="D16" s="30"/>
      <c r="E16" s="132" t="s">
        <v>48</v>
      </c>
      <c r="F16" s="132"/>
    </row>
    <row r="17" spans="1:6">
      <c r="A17" s="31" t="str">
        <f>"Информация о тарифах в сфере ТЕПЛОСНАБЖЕНИЯ"</f>
        <v>Информация о тарифах в сфере ТЕПЛОСНАБЖЕНИЯ</v>
      </c>
      <c r="B17" s="30"/>
      <c r="C17" s="30"/>
      <c r="D17" s="30"/>
      <c r="E17" s="30"/>
      <c r="F17" s="30"/>
    </row>
    <row r="18" spans="1:6">
      <c r="A18" s="125" t="s">
        <v>49</v>
      </c>
      <c r="B18" s="125" t="s">
        <v>50</v>
      </c>
      <c r="C18" s="125" t="s">
        <v>51</v>
      </c>
      <c r="D18" s="125"/>
      <c r="E18" s="125"/>
      <c r="F18" s="125"/>
    </row>
    <row r="19" spans="1:6">
      <c r="A19" s="125"/>
      <c r="B19" s="125"/>
      <c r="C19" s="125" t="s">
        <v>52</v>
      </c>
      <c r="D19" s="125" t="s">
        <v>53</v>
      </c>
      <c r="E19" s="125"/>
      <c r="F19" s="125"/>
    </row>
    <row r="20" spans="1:6">
      <c r="A20" s="125"/>
      <c r="B20" s="125"/>
      <c r="C20" s="125"/>
      <c r="D20" s="125" t="s">
        <v>54</v>
      </c>
      <c r="E20" s="126" t="s">
        <v>55</v>
      </c>
      <c r="F20" s="126"/>
    </row>
    <row r="21" spans="1:6" ht="25.5">
      <c r="A21" s="125"/>
      <c r="B21" s="125"/>
      <c r="C21" s="125"/>
      <c r="D21" s="125"/>
      <c r="E21" s="32" t="s">
        <v>56</v>
      </c>
      <c r="F21" s="32" t="s">
        <v>57</v>
      </c>
    </row>
    <row r="22" spans="1:6">
      <c r="A22" s="121" t="s">
        <v>58</v>
      </c>
      <c r="B22" s="33" t="s">
        <v>43</v>
      </c>
      <c r="C22" s="34">
        <f>B13</f>
        <v>494.83</v>
      </c>
      <c r="D22" s="35">
        <v>542186.52</v>
      </c>
      <c r="E22" s="36">
        <v>126761.74</v>
      </c>
      <c r="F22" s="35">
        <v>100593.66</v>
      </c>
    </row>
    <row r="23" spans="1:6">
      <c r="A23" s="122"/>
      <c r="B23" s="33" t="s">
        <v>38</v>
      </c>
      <c r="C23" s="34">
        <f>C13</f>
        <v>470.25</v>
      </c>
      <c r="D23" s="35">
        <v>515259.92</v>
      </c>
      <c r="E23" s="37">
        <v>131071.64</v>
      </c>
      <c r="F23" s="38">
        <v>84165.17</v>
      </c>
    </row>
    <row r="24" spans="1:6">
      <c r="A24" s="122"/>
      <c r="B24" s="33" t="s">
        <v>39</v>
      </c>
      <c r="C24" s="34">
        <f>D13</f>
        <v>479.77</v>
      </c>
      <c r="D24" s="35">
        <v>525683.35</v>
      </c>
      <c r="E24" s="37">
        <v>135528.07</v>
      </c>
      <c r="F24" s="38">
        <v>79938.19</v>
      </c>
    </row>
    <row r="25" spans="1:6">
      <c r="A25" s="122"/>
      <c r="B25" s="33" t="s">
        <v>40</v>
      </c>
      <c r="C25" s="43">
        <f>E13</f>
        <v>482.75</v>
      </c>
      <c r="D25" s="39">
        <v>528954.84</v>
      </c>
      <c r="E25" s="40">
        <v>140136.03</v>
      </c>
      <c r="F25" s="41">
        <v>68061.149999999994</v>
      </c>
    </row>
    <row r="26" spans="1:6">
      <c r="A26" s="123"/>
      <c r="B26" s="33" t="s">
        <v>41</v>
      </c>
      <c r="C26" s="39">
        <f>F13</f>
        <v>489.09</v>
      </c>
      <c r="D26" s="39">
        <v>535902.78</v>
      </c>
      <c r="E26" s="40">
        <v>144900.65</v>
      </c>
      <c r="F26" s="41">
        <v>59345.52</v>
      </c>
    </row>
    <row r="27" spans="1:6">
      <c r="A27" s="42" t="s">
        <v>59</v>
      </c>
      <c r="B27" s="30"/>
      <c r="C27" s="30"/>
      <c r="D27" s="30"/>
      <c r="E27" s="30"/>
      <c r="F27" s="30"/>
    </row>
  </sheetData>
  <mergeCells count="13">
    <mergeCell ref="A6:E6"/>
    <mergeCell ref="A3:E3"/>
    <mergeCell ref="E16:F16"/>
    <mergeCell ref="A22:A26"/>
    <mergeCell ref="A9:F9"/>
    <mergeCell ref="A18:A21"/>
    <mergeCell ref="B18:B21"/>
    <mergeCell ref="C18:F18"/>
    <mergeCell ref="C19:C21"/>
    <mergeCell ref="D19:F19"/>
    <mergeCell ref="D20:D21"/>
    <mergeCell ref="E20:F20"/>
    <mergeCell ref="A10:E10"/>
  </mergeCells>
  <dataValidations count="1">
    <dataValidation type="list" allowBlank="1" showInputMessage="1" showErrorMessage="1" prompt="Выберите значение из списка" sqref="A22">
      <formula1>годы</formula1>
    </dataValidation>
  </dataValidations>
  <printOptions horizontalCentered="1"/>
  <pageMargins left="0.11811023622047245" right="0.11811023622047245" top="1.1417322834645669" bottom="0.15748031496062992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selection activeCell="B7" sqref="B7"/>
    </sheetView>
  </sheetViews>
  <sheetFormatPr defaultColWidth="8.85546875" defaultRowHeight="15"/>
  <cols>
    <col min="1" max="1" width="10.7109375" style="21" customWidth="1"/>
    <col min="2" max="2" width="54" style="21" customWidth="1"/>
    <col min="3" max="3" width="15.5703125" style="21" customWidth="1"/>
    <col min="4" max="9" width="20.7109375" style="21" customWidth="1"/>
    <col min="10" max="16384" width="8.85546875" style="21"/>
  </cols>
  <sheetData>
    <row r="1" spans="1:10" ht="15.75" customHeight="1">
      <c r="A1" s="44" t="s">
        <v>60</v>
      </c>
      <c r="B1" s="30"/>
      <c r="C1" s="30"/>
      <c r="D1" s="30"/>
      <c r="E1" s="30"/>
      <c r="F1" s="30"/>
      <c r="G1" s="30"/>
      <c r="H1" s="30"/>
      <c r="I1" s="30"/>
    </row>
    <row r="2" spans="1:10">
      <c r="A2" s="30"/>
      <c r="B2" s="30"/>
      <c r="C2" s="30"/>
      <c r="D2" s="30"/>
      <c r="E2" s="30"/>
      <c r="F2" s="30"/>
      <c r="G2"/>
      <c r="H2" s="45"/>
      <c r="I2" s="46" t="s">
        <v>61</v>
      </c>
    </row>
    <row r="3" spans="1:10" ht="15" customHeight="1">
      <c r="A3" s="135" t="str">
        <f>"III. 2 Информация о долгосрочных параметрах регулирования, используемых при расчете долгосрочных тарифов в сфере "&amp;[1]Титульный!$C$4&amp;" методом индексации установленных тарифов"</f>
        <v>III. 2 Информация о долгосрочных параметрах регулирования, используемых при расчете долгосрочных тарифов в сфере ТЕПЛОСНАБЖЕНИЯ методом индексации установленных тарифов</v>
      </c>
      <c r="B3" s="135"/>
      <c r="C3" s="135"/>
      <c r="D3" s="135"/>
      <c r="E3" s="135"/>
      <c r="F3" s="135"/>
      <c r="G3" s="135"/>
      <c r="H3" s="135"/>
      <c r="I3" s="135"/>
    </row>
    <row r="4" spans="1:10" ht="15" customHeight="1">
      <c r="A4" s="126" t="s">
        <v>62</v>
      </c>
      <c r="B4" s="126" t="s">
        <v>63</v>
      </c>
      <c r="C4" s="126" t="s">
        <v>44</v>
      </c>
      <c r="D4" s="126" t="s">
        <v>64</v>
      </c>
      <c r="E4" s="126" t="s">
        <v>65</v>
      </c>
      <c r="F4" s="126"/>
      <c r="G4" s="126"/>
      <c r="H4" s="126"/>
      <c r="I4" s="126" t="s">
        <v>66</v>
      </c>
    </row>
    <row r="5" spans="1:10" ht="114.75">
      <c r="A5" s="126"/>
      <c r="B5" s="126"/>
      <c r="C5" s="126"/>
      <c r="D5" s="126"/>
      <c r="E5" s="47" t="s">
        <v>67</v>
      </c>
      <c r="F5" s="47" t="s">
        <v>68</v>
      </c>
      <c r="G5" s="47" t="s">
        <v>69</v>
      </c>
      <c r="H5" s="47" t="s">
        <v>69</v>
      </c>
      <c r="I5" s="126"/>
    </row>
    <row r="6" spans="1:10" ht="25.5">
      <c r="A6" s="126"/>
      <c r="B6" s="32" t="s">
        <v>70</v>
      </c>
      <c r="C6" s="48" t="s">
        <v>20</v>
      </c>
      <c r="D6" s="48" t="s">
        <v>20</v>
      </c>
      <c r="E6" s="32" t="s">
        <v>71</v>
      </c>
      <c r="F6" s="32" t="s">
        <v>72</v>
      </c>
      <c r="G6" s="32" t="s">
        <v>73</v>
      </c>
      <c r="H6" s="32" t="s">
        <v>74</v>
      </c>
      <c r="I6" s="126"/>
    </row>
    <row r="7" spans="1:10">
      <c r="A7" s="41" t="s">
        <v>43</v>
      </c>
      <c r="B7" s="49">
        <f>'[1]тариф Т'!E7</f>
        <v>542186.52</v>
      </c>
      <c r="C7" s="50">
        <v>0</v>
      </c>
      <c r="D7" s="50">
        <v>0.5</v>
      </c>
      <c r="E7" s="51"/>
      <c r="F7" s="52">
        <v>2.7669999999999999</v>
      </c>
      <c r="G7" s="53">
        <v>303.84269999999998</v>
      </c>
      <c r="H7" s="54">
        <v>884360</v>
      </c>
      <c r="I7" s="55"/>
    </row>
    <row r="8" spans="1:10">
      <c r="A8" s="41" t="s">
        <v>38</v>
      </c>
      <c r="B8" s="49">
        <f>'[1]тариф Т'!E8</f>
        <v>515259.92</v>
      </c>
      <c r="C8" s="50">
        <v>1</v>
      </c>
      <c r="D8" s="50">
        <v>0.5</v>
      </c>
      <c r="E8" s="51"/>
      <c r="F8" s="52">
        <v>2.7669999999999999</v>
      </c>
      <c r="G8" s="53">
        <v>303.84269999999998</v>
      </c>
      <c r="H8" s="54">
        <v>884360</v>
      </c>
      <c r="I8" s="55"/>
    </row>
    <row r="9" spans="1:10">
      <c r="A9" s="41" t="s">
        <v>39</v>
      </c>
      <c r="B9" s="49">
        <f>'[1]тариф Т'!E9</f>
        <v>525683.35</v>
      </c>
      <c r="C9" s="50">
        <v>1</v>
      </c>
      <c r="D9" s="50">
        <v>0.5</v>
      </c>
      <c r="E9" s="51"/>
      <c r="F9" s="52">
        <v>2.7669999999999999</v>
      </c>
      <c r="G9" s="53">
        <v>303.84269999999998</v>
      </c>
      <c r="H9" s="54">
        <v>884360</v>
      </c>
      <c r="I9" s="55"/>
    </row>
    <row r="10" spans="1:10">
      <c r="A10" s="41" t="s">
        <v>40</v>
      </c>
      <c r="B10" s="56">
        <f>'[1]тариф Т'!E10</f>
        <v>528954.84</v>
      </c>
      <c r="C10" s="57">
        <v>1</v>
      </c>
      <c r="D10" s="57">
        <v>0.5</v>
      </c>
      <c r="E10" s="58"/>
      <c r="F10" s="52">
        <v>2.7669999999999999</v>
      </c>
      <c r="G10" s="53">
        <v>303.84269999999998</v>
      </c>
      <c r="H10" s="54">
        <v>884360</v>
      </c>
      <c r="I10" s="59"/>
    </row>
    <row r="11" spans="1:10">
      <c r="A11" s="41" t="s">
        <v>41</v>
      </c>
      <c r="B11" s="56">
        <f>'[1]тариф Т'!E11</f>
        <v>535902.78</v>
      </c>
      <c r="C11" s="57">
        <v>1</v>
      </c>
      <c r="D11" s="57">
        <v>0.5</v>
      </c>
      <c r="E11" s="58"/>
      <c r="F11" s="52">
        <v>2.7669999999999999</v>
      </c>
      <c r="G11" s="53">
        <v>303.84269999999998</v>
      </c>
      <c r="H11" s="54">
        <v>884360</v>
      </c>
      <c r="I11" s="59"/>
      <c r="J11" s="67"/>
    </row>
    <row r="12" spans="1:10" ht="15" customHeight="1">
      <c r="A12" s="133" t="s">
        <v>75</v>
      </c>
      <c r="B12" s="133"/>
      <c r="C12" s="133"/>
      <c r="D12" s="133"/>
      <c r="E12" s="133"/>
      <c r="F12" s="133"/>
      <c r="G12" s="133"/>
      <c r="H12" s="133"/>
      <c r="I12" s="133"/>
    </row>
    <row r="13" spans="1:10" ht="15" customHeight="1">
      <c r="A13" s="134" t="s">
        <v>76</v>
      </c>
      <c r="B13" s="134"/>
      <c r="C13" s="134"/>
      <c r="D13" s="134"/>
      <c r="E13" s="134"/>
      <c r="F13" s="134"/>
      <c r="G13" s="134"/>
      <c r="H13" s="134"/>
      <c r="I13" s="134"/>
    </row>
    <row r="14" spans="1:10">
      <c r="A14" s="60"/>
      <c r="B14" s="60"/>
      <c r="C14" s="60"/>
      <c r="D14" s="60"/>
      <c r="E14" s="60"/>
      <c r="F14" s="60"/>
      <c r="G14" s="60"/>
      <c r="H14" s="60"/>
      <c r="I14" s="61"/>
    </row>
    <row r="15" spans="1:10">
      <c r="A15" s="62"/>
      <c r="B15" s="63"/>
      <c r="C15" s="64"/>
      <c r="D15"/>
      <c r="E15"/>
      <c r="F15" s="65"/>
      <c r="G15" s="60"/>
      <c r="H15" s="65"/>
      <c r="I15" s="66"/>
    </row>
    <row r="16" spans="1:10">
      <c r="A16" s="30"/>
      <c r="B16" s="30"/>
      <c r="C16" s="30"/>
      <c r="D16"/>
      <c r="E16"/>
      <c r="F16"/>
      <c r="G16" s="61"/>
      <c r="H16" s="61"/>
      <c r="I16" s="61"/>
    </row>
    <row r="17" spans="1:9">
      <c r="A17" s="69"/>
      <c r="B17" s="73"/>
      <c r="C17" s="74"/>
      <c r="D17" s="70"/>
      <c r="E17" s="70"/>
      <c r="F17" s="70"/>
      <c r="G17" s="70"/>
      <c r="H17" s="70"/>
      <c r="I17" s="70"/>
    </row>
    <row r="18" spans="1:9">
      <c r="A18" s="69"/>
      <c r="B18" s="73"/>
      <c r="C18" s="74"/>
      <c r="D18" s="70"/>
      <c r="E18" s="70"/>
      <c r="F18" s="70"/>
      <c r="G18" s="70"/>
      <c r="H18" s="70"/>
      <c r="I18" s="70"/>
    </row>
    <row r="19" spans="1:9">
      <c r="A19" s="69"/>
      <c r="B19" s="73"/>
      <c r="C19" s="74"/>
      <c r="D19" s="70"/>
      <c r="E19" s="70"/>
      <c r="F19" s="70"/>
      <c r="G19" s="70"/>
      <c r="H19" s="70"/>
      <c r="I19" s="70"/>
    </row>
    <row r="20" spans="1:9">
      <c r="A20" s="69"/>
      <c r="B20" s="73"/>
      <c r="C20" s="74"/>
      <c r="D20" s="70"/>
      <c r="E20" s="70"/>
      <c r="F20" s="70"/>
      <c r="G20" s="70"/>
      <c r="H20" s="70"/>
      <c r="I20" s="70"/>
    </row>
    <row r="21" spans="1:9">
      <c r="A21" s="69"/>
      <c r="B21" s="73"/>
      <c r="C21" s="74"/>
      <c r="D21" s="70"/>
      <c r="E21" s="70"/>
      <c r="F21" s="70"/>
      <c r="G21" s="70"/>
      <c r="H21" s="70"/>
      <c r="I21" s="70"/>
    </row>
    <row r="22" spans="1:9">
      <c r="A22" s="69"/>
      <c r="B22" s="73"/>
      <c r="C22" s="74"/>
      <c r="D22" s="70"/>
      <c r="E22" s="70"/>
      <c r="F22" s="70"/>
      <c r="G22" s="70"/>
      <c r="H22" s="70"/>
      <c r="I22" s="70"/>
    </row>
    <row r="23" spans="1:9">
      <c r="A23" s="69"/>
      <c r="B23" s="73"/>
      <c r="C23" s="74"/>
      <c r="D23" s="70"/>
      <c r="E23" s="70"/>
      <c r="F23" s="70"/>
      <c r="G23" s="70"/>
      <c r="H23" s="70"/>
      <c r="I23" s="70"/>
    </row>
    <row r="24" spans="1:9">
      <c r="A24" s="69"/>
      <c r="B24" s="73"/>
      <c r="C24" s="74"/>
      <c r="D24" s="70"/>
      <c r="E24" s="70"/>
      <c r="F24" s="70"/>
      <c r="G24" s="70"/>
      <c r="H24" s="70"/>
      <c r="I24" s="70"/>
    </row>
    <row r="25" spans="1:9" ht="22.15" customHeight="1">
      <c r="A25" s="69"/>
      <c r="B25" s="73"/>
      <c r="C25" s="74"/>
      <c r="D25" s="70"/>
      <c r="E25" s="70"/>
      <c r="F25" s="70"/>
      <c r="G25" s="70"/>
      <c r="H25" s="70"/>
      <c r="I25" s="70"/>
    </row>
    <row r="26" spans="1:9">
      <c r="A26" s="75"/>
      <c r="B26" s="73"/>
      <c r="C26" s="74"/>
      <c r="D26" s="70"/>
      <c r="E26" s="70"/>
      <c r="F26" s="70"/>
      <c r="G26" s="70"/>
      <c r="H26" s="70"/>
      <c r="I26" s="70"/>
    </row>
    <row r="27" spans="1:9">
      <c r="A27" s="75"/>
      <c r="B27" s="73"/>
      <c r="C27" s="74"/>
      <c r="D27" s="70"/>
      <c r="E27" s="70"/>
      <c r="F27" s="70"/>
      <c r="G27" s="70"/>
      <c r="H27" s="70"/>
      <c r="I27" s="70"/>
    </row>
    <row r="28" spans="1:9">
      <c r="A28" s="75"/>
      <c r="B28" s="73"/>
      <c r="C28" s="74"/>
      <c r="D28" s="70"/>
      <c r="E28" s="70"/>
      <c r="F28" s="70"/>
      <c r="G28" s="70"/>
      <c r="H28" s="70"/>
      <c r="I28" s="70"/>
    </row>
    <row r="29" spans="1:9">
      <c r="A29" s="75"/>
      <c r="B29" s="73"/>
      <c r="C29" s="74"/>
      <c r="D29" s="70"/>
      <c r="E29" s="70"/>
      <c r="F29" s="70"/>
      <c r="G29" s="70"/>
      <c r="H29" s="70"/>
      <c r="I29" s="70"/>
    </row>
    <row r="30" spans="1:9">
      <c r="A30" s="75"/>
      <c r="B30" s="73"/>
      <c r="C30" s="74"/>
      <c r="D30" s="70"/>
      <c r="E30" s="70"/>
      <c r="F30" s="70"/>
      <c r="G30" s="70"/>
      <c r="H30" s="70"/>
      <c r="I30" s="70"/>
    </row>
    <row r="31" spans="1:9">
      <c r="A31" s="76"/>
      <c r="B31" s="71"/>
      <c r="C31" s="74"/>
      <c r="D31" s="77"/>
      <c r="E31" s="77"/>
      <c r="F31" s="77"/>
      <c r="G31" s="77"/>
      <c r="H31" s="77"/>
      <c r="I31" s="77"/>
    </row>
    <row r="32" spans="1:9">
      <c r="A32" s="78"/>
      <c r="B32" s="79"/>
      <c r="C32" s="74"/>
      <c r="D32" s="72"/>
      <c r="E32" s="72"/>
      <c r="F32" s="72"/>
      <c r="G32" s="72"/>
      <c r="H32" s="72"/>
      <c r="I32" s="72"/>
    </row>
    <row r="33" spans="1:9">
      <c r="A33" s="80"/>
      <c r="B33" s="76"/>
      <c r="C33" s="74"/>
      <c r="D33" s="70"/>
      <c r="E33" s="81"/>
      <c r="F33" s="70"/>
      <c r="G33" s="70"/>
      <c r="H33" s="70"/>
      <c r="I33" s="70"/>
    </row>
    <row r="34" spans="1:9">
      <c r="A34" s="80"/>
      <c r="B34" s="76"/>
      <c r="C34" s="74"/>
      <c r="D34" s="70"/>
      <c r="E34" s="81"/>
      <c r="F34" s="70"/>
      <c r="G34" s="70"/>
      <c r="H34" s="70"/>
      <c r="I34" s="70"/>
    </row>
    <row r="35" spans="1:9">
      <c r="A35" s="80"/>
      <c r="B35" s="76"/>
      <c r="C35" s="74"/>
      <c r="D35" s="70"/>
      <c r="E35" s="81"/>
      <c r="F35" s="70"/>
      <c r="G35" s="70"/>
      <c r="H35" s="70"/>
      <c r="I35" s="70"/>
    </row>
    <row r="36" spans="1:9">
      <c r="A36" s="80"/>
      <c r="B36" s="76"/>
      <c r="C36" s="74"/>
      <c r="D36" s="70"/>
      <c r="E36" s="81"/>
      <c r="F36" s="70"/>
      <c r="G36" s="70"/>
      <c r="H36" s="70"/>
      <c r="I36" s="70"/>
    </row>
    <row r="37" spans="1:9">
      <c r="A37" s="80"/>
      <c r="B37" s="76"/>
      <c r="C37" s="74"/>
      <c r="D37" s="70"/>
      <c r="E37" s="82"/>
      <c r="F37" s="70"/>
      <c r="G37" s="70"/>
      <c r="H37" s="70"/>
      <c r="I37" s="70"/>
    </row>
    <row r="38" spans="1:9">
      <c r="A38" s="76"/>
      <c r="B38" s="83"/>
      <c r="C38" s="74"/>
      <c r="D38" s="84"/>
      <c r="E38" s="84"/>
      <c r="F38" s="84"/>
      <c r="G38" s="84"/>
      <c r="H38" s="84"/>
      <c r="I38" s="84"/>
    </row>
    <row r="39" spans="1:9">
      <c r="A39" s="78"/>
      <c r="B39" s="83"/>
      <c r="C39" s="74"/>
      <c r="D39" s="72"/>
      <c r="E39" s="72"/>
      <c r="F39" s="72"/>
      <c r="G39" s="72"/>
      <c r="H39" s="72"/>
      <c r="I39" s="72"/>
    </row>
    <row r="40" spans="1:9">
      <c r="A40" s="85"/>
      <c r="B40" s="86"/>
      <c r="C40" s="74"/>
      <c r="D40" s="72"/>
      <c r="E40" s="72"/>
      <c r="F40" s="72"/>
      <c r="G40" s="72"/>
      <c r="H40" s="72"/>
      <c r="I40" s="72"/>
    </row>
    <row r="41" spans="1:9">
      <c r="A41" s="85"/>
      <c r="B41" s="87"/>
      <c r="C41" s="74"/>
      <c r="D41" s="72"/>
      <c r="E41" s="72"/>
      <c r="F41" s="72"/>
      <c r="G41" s="72"/>
      <c r="H41" s="72"/>
      <c r="I41" s="72"/>
    </row>
    <row r="42" spans="1:9">
      <c r="A42" s="85"/>
      <c r="B42" s="87"/>
      <c r="C42" s="74"/>
      <c r="D42" s="72"/>
      <c r="E42" s="72"/>
      <c r="F42" s="72"/>
      <c r="G42" s="72"/>
      <c r="H42" s="72"/>
      <c r="I42" s="72"/>
    </row>
    <row r="43" spans="1:9">
      <c r="A43" s="85"/>
      <c r="B43" s="88"/>
      <c r="C43" s="74"/>
      <c r="D43" s="70"/>
      <c r="E43" s="70"/>
      <c r="F43" s="70"/>
      <c r="G43" s="70"/>
      <c r="H43" s="70"/>
      <c r="I43" s="70"/>
    </row>
    <row r="44" spans="1:9">
      <c r="A44" s="85"/>
      <c r="B44" s="88"/>
      <c r="C44" s="74"/>
      <c r="D44" s="72"/>
      <c r="E44" s="72"/>
      <c r="F44" s="72"/>
      <c r="G44" s="72"/>
      <c r="H44" s="72"/>
      <c r="I44" s="72"/>
    </row>
    <row r="45" spans="1:9">
      <c r="A45" s="85"/>
      <c r="B45" s="88"/>
      <c r="C45" s="74"/>
      <c r="D45" s="89"/>
      <c r="E45" s="70"/>
      <c r="F45" s="70"/>
      <c r="G45" s="70"/>
      <c r="H45" s="70"/>
      <c r="I45" s="70"/>
    </row>
    <row r="46" spans="1:9">
      <c r="A46" s="85"/>
      <c r="B46" s="87"/>
      <c r="C46" s="74"/>
      <c r="D46" s="89"/>
      <c r="E46" s="70"/>
      <c r="F46" s="70"/>
      <c r="G46" s="70"/>
      <c r="H46" s="70"/>
      <c r="I46" s="70"/>
    </row>
    <row r="47" spans="1:9">
      <c r="A47" s="85"/>
      <c r="B47" s="87"/>
      <c r="C47" s="74"/>
      <c r="D47" s="89"/>
      <c r="E47" s="70"/>
      <c r="F47" s="72"/>
      <c r="G47" s="72"/>
      <c r="H47" s="72"/>
      <c r="I47" s="72"/>
    </row>
    <row r="48" spans="1:9" ht="79.5" customHeight="1">
      <c r="A48" s="85"/>
      <c r="B48" s="87"/>
      <c r="C48" s="74"/>
      <c r="D48" s="89"/>
      <c r="E48" s="70"/>
      <c r="F48" s="70"/>
      <c r="G48" s="70"/>
      <c r="H48" s="70"/>
      <c r="I48" s="70"/>
    </row>
    <row r="49" spans="1:9">
      <c r="A49" s="85"/>
      <c r="B49" s="88"/>
      <c r="C49" s="74"/>
      <c r="D49" s="70"/>
      <c r="E49" s="70"/>
      <c r="F49" s="70"/>
      <c r="G49" s="70"/>
      <c r="H49" s="70"/>
      <c r="I49" s="70"/>
    </row>
    <row r="50" spans="1:9" ht="69.75" customHeight="1">
      <c r="A50" s="85"/>
      <c r="B50" s="88"/>
      <c r="C50" s="74"/>
      <c r="D50" s="70"/>
      <c r="E50" s="72"/>
      <c r="F50" s="72"/>
      <c r="G50" s="72"/>
      <c r="H50" s="72"/>
      <c r="I50" s="72"/>
    </row>
    <row r="51" spans="1:9" ht="77.25" customHeight="1">
      <c r="A51" s="85"/>
      <c r="B51" s="88"/>
      <c r="C51" s="74"/>
      <c r="D51" s="89"/>
      <c r="E51" s="70"/>
      <c r="F51" s="70"/>
      <c r="G51" s="70"/>
      <c r="H51" s="70"/>
      <c r="I51" s="70"/>
    </row>
    <row r="52" spans="1:9" ht="66.75" customHeight="1">
      <c r="A52" s="85"/>
      <c r="B52" s="90"/>
      <c r="C52" s="74"/>
      <c r="D52" s="72"/>
      <c r="E52" s="72"/>
      <c r="F52" s="72"/>
      <c r="G52" s="72"/>
      <c r="H52" s="72"/>
      <c r="I52" s="72"/>
    </row>
    <row r="53" spans="1:9" ht="88.5" customHeight="1">
      <c r="A53" s="91"/>
      <c r="B53" s="92"/>
      <c r="C53" s="74"/>
      <c r="D53" s="84"/>
      <c r="E53" s="70"/>
      <c r="F53" s="70"/>
      <c r="G53" s="70"/>
      <c r="H53" s="70"/>
      <c r="I53" s="70"/>
    </row>
    <row r="54" spans="1:9">
      <c r="A54" s="85"/>
      <c r="B54" s="87"/>
      <c r="C54" s="74"/>
      <c r="D54" s="70"/>
      <c r="E54" s="72"/>
      <c r="F54" s="72"/>
      <c r="G54" s="72"/>
      <c r="H54" s="72"/>
      <c r="I54" s="72"/>
    </row>
    <row r="55" spans="1:9">
      <c r="A55" s="91"/>
      <c r="B55" s="93"/>
      <c r="C55" s="74"/>
      <c r="D55" s="84"/>
      <c r="E55" s="70"/>
      <c r="F55" s="70"/>
      <c r="G55" s="70"/>
      <c r="H55" s="70"/>
      <c r="I55" s="70"/>
    </row>
    <row r="56" spans="1:9">
      <c r="A56" s="85"/>
      <c r="B56" s="93"/>
      <c r="C56" s="74"/>
      <c r="D56" s="84"/>
      <c r="E56" s="84"/>
      <c r="F56" s="84"/>
      <c r="G56" s="84"/>
      <c r="H56" s="84"/>
      <c r="I56" s="84"/>
    </row>
    <row r="57" spans="1:9">
      <c r="A57" s="85"/>
      <c r="B57" s="88"/>
      <c r="C57" s="74"/>
      <c r="D57" s="70"/>
      <c r="E57" s="70"/>
      <c r="F57" s="70"/>
      <c r="G57" s="70"/>
      <c r="H57" s="70"/>
      <c r="I57" s="70"/>
    </row>
    <row r="58" spans="1:9">
      <c r="A58" s="85"/>
      <c r="B58" s="94"/>
      <c r="C58" s="74"/>
      <c r="D58" s="70"/>
      <c r="E58" s="72"/>
      <c r="F58" s="72"/>
      <c r="G58" s="72"/>
      <c r="H58" s="72"/>
      <c r="I58" s="72"/>
    </row>
    <row r="59" spans="1:9">
      <c r="A59" s="85"/>
      <c r="B59" s="95"/>
      <c r="C59" s="74"/>
      <c r="D59" s="72"/>
      <c r="E59" s="72"/>
      <c r="F59" s="72"/>
      <c r="G59" s="72"/>
      <c r="H59" s="72"/>
      <c r="I59" s="72"/>
    </row>
    <row r="60" spans="1:9">
      <c r="A60" s="85"/>
      <c r="B60" s="95"/>
      <c r="C60" s="74"/>
      <c r="D60" s="72"/>
      <c r="E60" s="72"/>
      <c r="F60" s="72"/>
      <c r="G60" s="72"/>
      <c r="H60" s="72"/>
      <c r="I60" s="72"/>
    </row>
    <row r="61" spans="1:9">
      <c r="A61" s="85"/>
      <c r="B61" s="95"/>
      <c r="C61" s="74"/>
      <c r="D61" s="72"/>
      <c r="E61" s="72"/>
      <c r="F61" s="72"/>
      <c r="G61" s="72"/>
      <c r="H61" s="72"/>
      <c r="I61" s="72"/>
    </row>
    <row r="62" spans="1:9">
      <c r="A62" s="85"/>
      <c r="B62" s="95"/>
      <c r="C62" s="74"/>
      <c r="D62" s="72"/>
      <c r="E62" s="72"/>
      <c r="F62" s="72"/>
      <c r="G62" s="72"/>
      <c r="H62" s="72"/>
      <c r="I62" s="72"/>
    </row>
    <row r="63" spans="1:9">
      <c r="A63" s="85"/>
      <c r="B63" s="95"/>
      <c r="C63" s="74"/>
      <c r="D63" s="72"/>
      <c r="E63" s="72"/>
      <c r="F63" s="72"/>
      <c r="G63" s="72"/>
      <c r="H63" s="72"/>
      <c r="I63" s="72"/>
    </row>
    <row r="64" spans="1:9">
      <c r="A64" s="85"/>
      <c r="B64" s="95"/>
      <c r="C64" s="74"/>
      <c r="D64" s="70"/>
      <c r="E64" s="72"/>
      <c r="F64" s="72"/>
      <c r="G64" s="72"/>
      <c r="H64" s="72"/>
      <c r="I64" s="72"/>
    </row>
    <row r="65" spans="1:9">
      <c r="A65" s="85"/>
      <c r="B65" s="95"/>
      <c r="C65" s="74"/>
      <c r="D65" s="72"/>
      <c r="E65" s="72"/>
      <c r="F65" s="72"/>
      <c r="G65" s="72"/>
      <c r="H65" s="72"/>
      <c r="I65" s="72"/>
    </row>
    <row r="66" spans="1:9">
      <c r="A66" s="85"/>
      <c r="B66" s="95"/>
      <c r="C66" s="74"/>
      <c r="D66" s="72"/>
      <c r="E66" s="72"/>
      <c r="F66" s="72"/>
      <c r="G66" s="72"/>
      <c r="H66" s="72"/>
      <c r="I66" s="72"/>
    </row>
    <row r="67" spans="1:9">
      <c r="A67" s="85"/>
      <c r="B67" s="95"/>
      <c r="C67" s="74"/>
      <c r="D67" s="70"/>
      <c r="E67" s="70"/>
      <c r="F67" s="72"/>
      <c r="G67" s="72"/>
      <c r="H67" s="72"/>
      <c r="I67" s="72"/>
    </row>
    <row r="68" spans="1:9">
      <c r="A68" s="85"/>
      <c r="B68" s="95"/>
      <c r="C68" s="74"/>
      <c r="D68" s="70"/>
      <c r="E68" s="72"/>
      <c r="F68" s="72"/>
      <c r="G68" s="72"/>
      <c r="H68" s="72"/>
      <c r="I68" s="72"/>
    </row>
    <row r="69" spans="1:9">
      <c r="A69" s="78"/>
      <c r="B69" s="79"/>
      <c r="C69" s="74"/>
      <c r="D69" s="84"/>
      <c r="E69" s="70"/>
      <c r="F69" s="70"/>
      <c r="G69" s="70"/>
      <c r="H69" s="70"/>
      <c r="I69" s="70"/>
    </row>
    <row r="70" spans="1:9">
      <c r="A70" s="78"/>
      <c r="B70" s="95"/>
      <c r="C70" s="74"/>
      <c r="D70" s="89"/>
      <c r="E70" s="72"/>
      <c r="F70" s="72"/>
      <c r="G70" s="72"/>
      <c r="H70" s="72"/>
      <c r="I70" s="72"/>
    </row>
    <row r="71" spans="1:9">
      <c r="A71" s="78"/>
      <c r="B71" s="95"/>
      <c r="C71" s="74"/>
      <c r="D71" s="89"/>
      <c r="E71" s="72"/>
      <c r="F71" s="72"/>
      <c r="G71" s="72"/>
      <c r="H71" s="72"/>
      <c r="I71" s="72"/>
    </row>
    <row r="72" spans="1:9">
      <c r="A72" s="68"/>
      <c r="B72" s="68"/>
      <c r="C72" s="68"/>
      <c r="D72" s="68"/>
      <c r="E72" s="68"/>
      <c r="F72" s="68"/>
      <c r="G72" s="68"/>
      <c r="H72" s="68"/>
      <c r="I72" s="68"/>
    </row>
    <row r="73" spans="1:9">
      <c r="A73" s="96"/>
      <c r="B73" s="68"/>
      <c r="C73" s="68"/>
      <c r="D73" s="68"/>
      <c r="E73" s="97"/>
      <c r="F73" s="97"/>
      <c r="G73" s="97"/>
      <c r="H73" s="97"/>
      <c r="I73" s="97"/>
    </row>
    <row r="74" spans="1:9">
      <c r="A74" s="9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99"/>
      <c r="C75" s="100"/>
      <c r="D75" s="68"/>
      <c r="E75" s="68"/>
      <c r="F75" s="68"/>
      <c r="G75" s="68"/>
      <c r="H75" s="68"/>
      <c r="I75" s="68"/>
    </row>
    <row r="76" spans="1:9">
      <c r="A76" s="68"/>
      <c r="B76" s="99"/>
      <c r="C76" s="100"/>
      <c r="D76" s="68"/>
      <c r="E76" s="68"/>
      <c r="F76" s="68"/>
      <c r="G76" s="68"/>
      <c r="H76" s="68"/>
      <c r="I76" s="68"/>
    </row>
    <row r="77" spans="1:9">
      <c r="A77" s="68"/>
      <c r="B77" s="99"/>
      <c r="C77" s="101"/>
      <c r="D77" s="68"/>
      <c r="E77" s="68"/>
      <c r="F77" s="68"/>
      <c r="G77" s="68"/>
      <c r="H77" s="68"/>
      <c r="I77" s="68"/>
    </row>
    <row r="78" spans="1:9">
      <c r="A78" s="102"/>
      <c r="B78" s="68"/>
      <c r="C78" s="68"/>
      <c r="D78" s="68"/>
      <c r="E78" s="68"/>
      <c r="F78" s="68"/>
      <c r="G78" s="68"/>
      <c r="H78" s="68"/>
      <c r="I78" s="68"/>
    </row>
    <row r="79" spans="1:9">
      <c r="A79" s="103"/>
      <c r="B79" s="68"/>
      <c r="C79" s="68"/>
      <c r="D79" s="68"/>
      <c r="E79" s="68"/>
      <c r="F79" s="68"/>
      <c r="G79" s="68"/>
      <c r="H79" s="68"/>
      <c r="I79" s="68"/>
    </row>
    <row r="80" spans="1:9">
      <c r="A80" s="104"/>
      <c r="B80" s="68"/>
      <c r="C80" s="68"/>
      <c r="D80" s="68"/>
      <c r="E80" s="68"/>
      <c r="F80" s="68"/>
      <c r="G80" s="68"/>
      <c r="H80" s="68"/>
      <c r="I80" s="68"/>
    </row>
    <row r="81" spans="1:9">
      <c r="A81" s="29"/>
      <c r="B81" s="16"/>
      <c r="C81" s="16"/>
      <c r="D81" s="16"/>
      <c r="E81" s="16"/>
      <c r="F81" s="16"/>
      <c r="G81" s="16"/>
      <c r="H81" s="16"/>
      <c r="I81" s="16"/>
    </row>
    <row r="82" spans="1:9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9">
    <mergeCell ref="A12:I12"/>
    <mergeCell ref="A13:I13"/>
    <mergeCell ref="A3:I3"/>
    <mergeCell ref="A4:A6"/>
    <mergeCell ref="B4:B5"/>
    <mergeCell ref="C4:C5"/>
    <mergeCell ref="D4:D5"/>
    <mergeCell ref="E4:H4"/>
    <mergeCell ref="I4:I6"/>
  </mergeCells>
  <printOptions horizontalCentered="1"/>
  <pageMargins left="0.11811023622047245" right="0.11811023622047245" top="0.74803149606299213" bottom="0.15748031496062992" header="0" footer="0"/>
  <pageSetup paperSize="9" orientation="landscape" horizontalDpi="180" verticalDpi="180" r:id="rId1"/>
  <rowBreaks count="2" manualBreakCount="2">
    <brk id="24" max="5" man="1"/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3" zoomScale="76" zoomScaleNormal="100" zoomScaleSheetLayoutView="76" workbookViewId="0">
      <selection activeCell="M8" sqref="M8"/>
    </sheetView>
  </sheetViews>
  <sheetFormatPr defaultColWidth="8.85546875" defaultRowHeight="15"/>
  <cols>
    <col min="1" max="1" width="7.7109375" style="16" customWidth="1"/>
    <col min="2" max="2" width="44.140625" style="16" customWidth="1"/>
    <col min="3" max="3" width="17" style="16" customWidth="1"/>
    <col min="4" max="4" width="13" style="16" customWidth="1"/>
    <col min="5" max="6" width="12.5703125" style="16" customWidth="1"/>
    <col min="7" max="7" width="13.42578125" style="16" customWidth="1"/>
    <col min="8" max="8" width="11.85546875" style="16" customWidth="1"/>
    <col min="9" max="9" width="13.140625" style="16" customWidth="1"/>
    <col min="10" max="16384" width="8.85546875" style="16"/>
  </cols>
  <sheetData>
    <row r="1" spans="1:10">
      <c r="A1" s="109"/>
      <c r="B1" s="109"/>
      <c r="C1" s="109"/>
      <c r="D1" s="109"/>
      <c r="E1" s="109"/>
      <c r="F1" s="109"/>
      <c r="G1" s="109"/>
      <c r="H1" s="110"/>
      <c r="I1" s="110"/>
      <c r="J1" s="110"/>
    </row>
    <row r="2" spans="1:10" ht="15" customHeight="1">
      <c r="A2" s="160" t="s">
        <v>77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" customHeight="1">
      <c r="A3" s="161" t="s">
        <v>78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" customHeight="1">
      <c r="A4" s="162" t="s">
        <v>79</v>
      </c>
      <c r="B4" s="163" t="s">
        <v>80</v>
      </c>
      <c r="C4" s="164"/>
      <c r="D4" s="165"/>
      <c r="E4" s="169" t="s">
        <v>81</v>
      </c>
      <c r="F4" s="170" t="s">
        <v>62</v>
      </c>
      <c r="G4" s="171"/>
      <c r="H4" s="171"/>
      <c r="I4" s="171"/>
      <c r="J4" s="172"/>
    </row>
    <row r="5" spans="1:10" ht="19.899999999999999" customHeight="1">
      <c r="A5" s="157"/>
      <c r="B5" s="166"/>
      <c r="C5" s="167"/>
      <c r="D5" s="168"/>
      <c r="E5" s="169"/>
      <c r="F5" s="111" t="s">
        <v>43</v>
      </c>
      <c r="G5" s="111" t="s">
        <v>38</v>
      </c>
      <c r="H5" s="111" t="s">
        <v>39</v>
      </c>
      <c r="I5" s="111" t="s">
        <v>40</v>
      </c>
      <c r="J5" s="111" t="s">
        <v>41</v>
      </c>
    </row>
    <row r="6" spans="1:10" ht="15" customHeight="1">
      <c r="A6" s="57" t="s">
        <v>21</v>
      </c>
      <c r="B6" s="153" t="s">
        <v>82</v>
      </c>
      <c r="C6" s="154"/>
      <c r="D6" s="155"/>
      <c r="E6" s="47" t="s">
        <v>20</v>
      </c>
      <c r="F6" s="47">
        <v>4</v>
      </c>
      <c r="G6" s="47">
        <v>4</v>
      </c>
      <c r="H6" s="47">
        <v>4</v>
      </c>
      <c r="I6" s="47">
        <v>4</v>
      </c>
      <c r="J6" s="47">
        <v>4</v>
      </c>
    </row>
    <row r="7" spans="1:10" ht="147" customHeight="1">
      <c r="A7" s="156" t="s">
        <v>22</v>
      </c>
      <c r="B7" s="158" t="s">
        <v>83</v>
      </c>
      <c r="C7" s="153" t="s">
        <v>84</v>
      </c>
      <c r="D7" s="155"/>
      <c r="E7" s="47" t="s">
        <v>45</v>
      </c>
      <c r="F7" s="47">
        <v>4869.3999999999996</v>
      </c>
      <c r="G7" s="47">
        <v>4869.3999999999996</v>
      </c>
      <c r="H7" s="47">
        <v>4869.3999999999996</v>
      </c>
      <c r="I7" s="47">
        <v>4869.3999999999996</v>
      </c>
      <c r="J7" s="47">
        <v>4869.3999999999996</v>
      </c>
    </row>
    <row r="8" spans="1:10" ht="156" customHeight="1">
      <c r="A8" s="157"/>
      <c r="B8" s="159"/>
      <c r="C8" s="153" t="s">
        <v>85</v>
      </c>
      <c r="D8" s="155"/>
      <c r="E8" s="47"/>
      <c r="F8" s="47"/>
      <c r="G8" s="47"/>
      <c r="H8" s="47"/>
      <c r="I8" s="47"/>
      <c r="J8" s="47"/>
    </row>
    <row r="9" spans="1:10" ht="24.95" customHeight="1">
      <c r="A9" s="50" t="s">
        <v>23</v>
      </c>
      <c r="B9" s="150" t="s">
        <v>86</v>
      </c>
      <c r="C9" s="151"/>
      <c r="D9" s="152"/>
      <c r="E9" s="47" t="s">
        <v>46</v>
      </c>
      <c r="F9" s="112">
        <f>'[1]тариф Т'!G7</f>
        <v>100593.66</v>
      </c>
      <c r="G9" s="47">
        <f>'[1]тариф Т'!G8</f>
        <v>84165.17</v>
      </c>
      <c r="H9" s="47">
        <f>'[1]тариф Т'!G9</f>
        <v>79938.19</v>
      </c>
      <c r="I9" s="47">
        <f>'[1]тариф Т'!G10</f>
        <v>68061.149999999994</v>
      </c>
      <c r="J9" s="47">
        <f>'[1]тариф Т'!G11</f>
        <v>59345.52</v>
      </c>
    </row>
    <row r="10" spans="1:10" ht="24.95" customHeight="1">
      <c r="A10" s="50" t="s">
        <v>24</v>
      </c>
      <c r="B10" s="153" t="s">
        <v>87</v>
      </c>
      <c r="C10" s="154"/>
      <c r="D10" s="155"/>
      <c r="E10" s="47" t="s">
        <v>88</v>
      </c>
      <c r="F10" s="113">
        <f>F11+'[1]ДП Т'!H7</f>
        <v>1399.5527</v>
      </c>
      <c r="G10" s="113">
        <f>G11+'[1]ДП Т'!H8</f>
        <v>1399.5527</v>
      </c>
      <c r="H10" s="113">
        <f>H11+'[1]ДП Т'!H9</f>
        <v>1399.5527</v>
      </c>
      <c r="I10" s="113">
        <f>I11+'[1]ДП Т'!H10</f>
        <v>1399.5527</v>
      </c>
      <c r="J10" s="113">
        <f>J11+'[1]ДП Т'!H11</f>
        <v>1399.5527</v>
      </c>
    </row>
    <row r="11" spans="1:10" ht="24.95" customHeight="1">
      <c r="A11" s="50" t="s">
        <v>89</v>
      </c>
      <c r="B11" s="153" t="s">
        <v>90</v>
      </c>
      <c r="C11" s="154"/>
      <c r="D11" s="155"/>
      <c r="E11" s="47" t="s">
        <v>73</v>
      </c>
      <c r="F11" s="113">
        <v>1095.71</v>
      </c>
      <c r="G11" s="113">
        <v>1095.71</v>
      </c>
      <c r="H11" s="113">
        <v>1095.71</v>
      </c>
      <c r="I11" s="113">
        <v>1095.71</v>
      </c>
      <c r="J11" s="113">
        <v>1095.71</v>
      </c>
    </row>
    <row r="12" spans="1:10" ht="24.95" customHeight="1">
      <c r="A12" s="50" t="s">
        <v>91</v>
      </c>
      <c r="B12" s="153" t="s">
        <v>92</v>
      </c>
      <c r="C12" s="154"/>
      <c r="D12" s="155"/>
      <c r="E12" s="47"/>
      <c r="F12" s="47"/>
      <c r="G12" s="47"/>
      <c r="H12" s="47"/>
      <c r="I12" s="47"/>
      <c r="J12" s="47"/>
    </row>
    <row r="13" spans="1:10" ht="38.25">
      <c r="A13" s="136" t="s">
        <v>93</v>
      </c>
      <c r="B13" s="139" t="s">
        <v>94</v>
      </c>
      <c r="C13" s="47" t="s">
        <v>95</v>
      </c>
      <c r="D13" s="47" t="s">
        <v>96</v>
      </c>
      <c r="E13" s="47"/>
      <c r="F13" s="47"/>
      <c r="G13" s="47"/>
      <c r="H13" s="47"/>
      <c r="I13" s="47"/>
      <c r="J13" s="47"/>
    </row>
    <row r="14" spans="1:10" ht="32.25" customHeight="1">
      <c r="A14" s="137"/>
      <c r="B14" s="140"/>
      <c r="C14" s="47"/>
      <c r="D14" s="47" t="s">
        <v>97</v>
      </c>
      <c r="E14" s="47"/>
      <c r="F14" s="47"/>
      <c r="G14" s="47"/>
      <c r="H14" s="47"/>
      <c r="I14" s="47"/>
      <c r="J14" s="47"/>
    </row>
    <row r="15" spans="1:10" ht="38.25">
      <c r="A15" s="137"/>
      <c r="B15" s="140"/>
      <c r="C15" s="47" t="s">
        <v>98</v>
      </c>
      <c r="D15" s="47" t="s">
        <v>96</v>
      </c>
      <c r="E15" s="47"/>
      <c r="F15" s="47"/>
      <c r="G15" s="47"/>
      <c r="H15" s="47"/>
      <c r="I15" s="47"/>
      <c r="J15" s="47"/>
    </row>
    <row r="16" spans="1:10" ht="48" customHeight="1">
      <c r="A16" s="137"/>
      <c r="B16" s="140"/>
      <c r="C16" s="47"/>
      <c r="D16" s="47" t="s">
        <v>97</v>
      </c>
      <c r="E16" s="47"/>
      <c r="F16" s="47"/>
      <c r="G16" s="47"/>
      <c r="H16" s="47"/>
      <c r="I16" s="47"/>
      <c r="J16" s="47"/>
    </row>
    <row r="17" spans="1:10" ht="60" customHeight="1">
      <c r="A17" s="137"/>
      <c r="B17" s="140"/>
      <c r="C17" s="47" t="s">
        <v>99</v>
      </c>
      <c r="D17" s="47" t="s">
        <v>96</v>
      </c>
      <c r="E17" s="47"/>
      <c r="F17" s="47"/>
      <c r="G17" s="47"/>
      <c r="H17" s="47"/>
      <c r="I17" s="47"/>
      <c r="J17" s="47"/>
    </row>
    <row r="18" spans="1:10" ht="18" customHeight="1">
      <c r="A18" s="138"/>
      <c r="B18" s="141"/>
      <c r="C18" s="47"/>
      <c r="D18" s="47" t="s">
        <v>97</v>
      </c>
      <c r="E18" s="47"/>
      <c r="F18" s="47"/>
      <c r="G18" s="47"/>
      <c r="H18" s="47"/>
      <c r="I18" s="47"/>
      <c r="J18" s="47"/>
    </row>
    <row r="19" spans="1:10" ht="38.25">
      <c r="A19" s="136" t="s">
        <v>100</v>
      </c>
      <c r="B19" s="139" t="s">
        <v>101</v>
      </c>
      <c r="C19" s="142" t="s">
        <v>102</v>
      </c>
      <c r="D19" s="47" t="s">
        <v>96</v>
      </c>
      <c r="E19" s="47" t="s">
        <v>103</v>
      </c>
      <c r="F19" s="112">
        <f>(6250.5+710.5)/F20</f>
        <v>2.617803016058065</v>
      </c>
      <c r="G19" s="112">
        <f>F19*1.04</f>
        <v>2.7225151367003875</v>
      </c>
      <c r="H19" s="112">
        <f>G19*1.04</f>
        <v>2.831415742168403</v>
      </c>
      <c r="I19" s="114">
        <f>H19*1.04</f>
        <v>2.9446723718551393</v>
      </c>
      <c r="J19" s="114">
        <f>I19*1.04</f>
        <v>3.0624592667293449</v>
      </c>
    </row>
    <row r="20" spans="1:10" ht="25.5">
      <c r="A20" s="137"/>
      <c r="B20" s="140"/>
      <c r="C20" s="143"/>
      <c r="D20" s="47" t="s">
        <v>97</v>
      </c>
      <c r="E20" s="47" t="s">
        <v>104</v>
      </c>
      <c r="F20" s="47">
        <v>2659.1</v>
      </c>
      <c r="G20" s="47">
        <f>3208.5+155</f>
        <v>3363.5</v>
      </c>
      <c r="H20" s="47">
        <f>3208.5+155</f>
        <v>3363.5</v>
      </c>
      <c r="I20" s="47">
        <f>3208.5+155</f>
        <v>3363.5</v>
      </c>
      <c r="J20" s="47">
        <f>3208.5+155</f>
        <v>3363.5</v>
      </c>
    </row>
    <row r="21" spans="1:10" ht="38.25">
      <c r="A21" s="137"/>
      <c r="B21" s="140"/>
      <c r="C21" s="142" t="s">
        <v>105</v>
      </c>
      <c r="D21" s="47" t="s">
        <v>96</v>
      </c>
      <c r="E21" s="47"/>
      <c r="F21" s="47"/>
      <c r="G21" s="47"/>
      <c r="H21" s="47"/>
      <c r="I21" s="47"/>
      <c r="J21" s="47"/>
    </row>
    <row r="22" spans="1:10" ht="25.5">
      <c r="A22" s="138"/>
      <c r="B22" s="141"/>
      <c r="C22" s="143"/>
      <c r="D22" s="47" t="s">
        <v>97</v>
      </c>
      <c r="E22" s="47"/>
      <c r="F22" s="47"/>
      <c r="G22" s="47"/>
      <c r="H22" s="47"/>
      <c r="I22" s="47"/>
      <c r="J22" s="47"/>
    </row>
    <row r="23" spans="1:10" ht="38.25">
      <c r="A23" s="144" t="s">
        <v>106</v>
      </c>
      <c r="B23" s="146" t="s">
        <v>107</v>
      </c>
      <c r="C23" s="147"/>
      <c r="D23" s="47" t="s">
        <v>96</v>
      </c>
      <c r="E23" s="47" t="s">
        <v>108</v>
      </c>
      <c r="F23" s="114">
        <f>895.02*1.04</f>
        <v>930.82079999999996</v>
      </c>
      <c r="G23" s="114">
        <f>F23*1.04</f>
        <v>968.05363199999999</v>
      </c>
      <c r="H23" s="114">
        <f>G23*1.04</f>
        <v>1006.7757772800001</v>
      </c>
      <c r="I23" s="114">
        <f>H23*1.04</f>
        <v>1047.0468083712001</v>
      </c>
      <c r="J23" s="114">
        <f>I23*1.04</f>
        <v>1088.9286807060482</v>
      </c>
    </row>
    <row r="24" spans="1:10" ht="25.5">
      <c r="A24" s="145"/>
      <c r="B24" s="148"/>
      <c r="C24" s="149"/>
      <c r="D24" s="47" t="s">
        <v>97</v>
      </c>
      <c r="E24" s="47" t="s">
        <v>88</v>
      </c>
      <c r="F24" s="47">
        <f>'[1]ДП Т'!H7</f>
        <v>303.84269999999998</v>
      </c>
      <c r="G24" s="47">
        <f>'[1]ДП Т'!H8</f>
        <v>303.84269999999998</v>
      </c>
      <c r="H24" s="47">
        <f>'[1]ДП Т'!H9</f>
        <v>303.84269999999998</v>
      </c>
      <c r="I24" s="47">
        <f>'[1]ДП Т'!H10</f>
        <v>303.84269999999998</v>
      </c>
      <c r="J24" s="47">
        <f>'[1]ДП Т'!H11</f>
        <v>303.84269999999998</v>
      </c>
    </row>
    <row r="25" spans="1:10" ht="38.25">
      <c r="A25" s="144" t="s">
        <v>109</v>
      </c>
      <c r="B25" s="146" t="s">
        <v>110</v>
      </c>
      <c r="C25" s="147"/>
      <c r="D25" s="47" t="s">
        <v>96</v>
      </c>
      <c r="E25" s="47" t="s">
        <v>108</v>
      </c>
      <c r="F25" s="47">
        <v>728.54</v>
      </c>
      <c r="G25" s="112">
        <f>F25*1.04</f>
        <v>757.6816</v>
      </c>
      <c r="H25" s="112">
        <f>G25*1.04</f>
        <v>787.98886400000004</v>
      </c>
      <c r="I25" s="114">
        <f>H25*1.04</f>
        <v>819.50841856000011</v>
      </c>
      <c r="J25" s="114">
        <f>I25*1.04</f>
        <v>852.28875530240009</v>
      </c>
    </row>
    <row r="26" spans="1:10" ht="25.5">
      <c r="A26" s="145"/>
      <c r="B26" s="148"/>
      <c r="C26" s="149"/>
      <c r="D26" s="47" t="s">
        <v>97</v>
      </c>
      <c r="E26" s="47" t="s">
        <v>88</v>
      </c>
      <c r="F26" s="47">
        <v>1.9423999999999999</v>
      </c>
      <c r="G26" s="47">
        <f>F26</f>
        <v>1.9423999999999999</v>
      </c>
      <c r="H26" s="47">
        <f>G26</f>
        <v>1.9423999999999999</v>
      </c>
      <c r="I26" s="47">
        <f>H26</f>
        <v>1.9423999999999999</v>
      </c>
      <c r="J26" s="47">
        <f>I26</f>
        <v>1.9423999999999999</v>
      </c>
    </row>
    <row r="27" spans="1:10" ht="38.25">
      <c r="A27" s="136" t="s">
        <v>111</v>
      </c>
      <c r="B27" s="146" t="s">
        <v>112</v>
      </c>
      <c r="C27" s="147"/>
      <c r="D27" s="47" t="s">
        <v>96</v>
      </c>
      <c r="E27" s="47" t="s">
        <v>113</v>
      </c>
      <c r="F27" s="114">
        <f>38.23*1.04</f>
        <v>39.7592</v>
      </c>
      <c r="G27" s="114">
        <f>F27*1.04</f>
        <v>41.349567999999998</v>
      </c>
      <c r="H27" s="114">
        <f>G27*1.04</f>
        <v>43.00355072</v>
      </c>
      <c r="I27" s="114">
        <f>H27*1.04</f>
        <v>44.723692748799998</v>
      </c>
      <c r="J27" s="114">
        <f>I27*1.04</f>
        <v>46.512640458752003</v>
      </c>
    </row>
    <row r="28" spans="1:10" ht="25.5">
      <c r="A28" s="138"/>
      <c r="B28" s="148"/>
      <c r="C28" s="149"/>
      <c r="D28" s="47" t="s">
        <v>97</v>
      </c>
      <c r="E28" s="47" t="s">
        <v>114</v>
      </c>
      <c r="F28" s="47">
        <v>13.175000000000001</v>
      </c>
      <c r="G28" s="47">
        <v>13.175000000000001</v>
      </c>
      <c r="H28" s="47">
        <v>13.175000000000001</v>
      </c>
      <c r="I28" s="47">
        <v>13.175000000000001</v>
      </c>
      <c r="J28" s="47">
        <v>13.175000000000001</v>
      </c>
    </row>
    <row r="29" spans="1:10" ht="38.25">
      <c r="A29" s="144" t="s">
        <v>115</v>
      </c>
      <c r="B29" s="146" t="s">
        <v>116</v>
      </c>
      <c r="C29" s="147"/>
      <c r="D29" s="47" t="s">
        <v>96</v>
      </c>
      <c r="E29" s="47" t="s">
        <v>113</v>
      </c>
      <c r="F29" s="114">
        <f>7.23*1.04</f>
        <v>7.5192000000000005</v>
      </c>
      <c r="G29" s="114">
        <f>F29*1.04</f>
        <v>7.8199680000000011</v>
      </c>
      <c r="H29" s="114">
        <f>G29*1.04</f>
        <v>8.1327667200000011</v>
      </c>
      <c r="I29" s="114">
        <f>H29*1.04</f>
        <v>8.4580773888000014</v>
      </c>
      <c r="J29" s="114">
        <f>I29*1.04</f>
        <v>8.7964004843520023</v>
      </c>
    </row>
    <row r="30" spans="1:10" ht="25.5">
      <c r="A30" s="145"/>
      <c r="B30" s="148"/>
      <c r="C30" s="149"/>
      <c r="D30" s="47" t="s">
        <v>97</v>
      </c>
      <c r="E30" s="47" t="s">
        <v>114</v>
      </c>
      <c r="F30" s="47">
        <f>'[1]ДП Т'!I7/1000</f>
        <v>884.36</v>
      </c>
      <c r="G30" s="47">
        <f>'[1]ДП Т'!I8/1000</f>
        <v>884.36</v>
      </c>
      <c r="H30" s="47">
        <f>'[1]ДП Т'!I9/1000</f>
        <v>884.36</v>
      </c>
      <c r="I30" s="47">
        <f>'[1]ДП Т'!I10/1000</f>
        <v>884.36</v>
      </c>
      <c r="J30" s="47">
        <f>'[1]ДП Т'!I11/1000</f>
        <v>884.36</v>
      </c>
    </row>
    <row r="31" spans="1:10" ht="38.25">
      <c r="A31" s="144" t="s">
        <v>117</v>
      </c>
      <c r="B31" s="146" t="s">
        <v>118</v>
      </c>
      <c r="C31" s="147"/>
      <c r="D31" s="47" t="s">
        <v>96</v>
      </c>
      <c r="E31" s="47" t="s">
        <v>113</v>
      </c>
      <c r="F31" s="114">
        <f>7.23*1.04</f>
        <v>7.5192000000000005</v>
      </c>
      <c r="G31" s="114">
        <f>F31*1.04</f>
        <v>7.8199680000000011</v>
      </c>
      <c r="H31" s="114">
        <f>G31*1.04</f>
        <v>8.1327667200000011</v>
      </c>
      <c r="I31" s="114">
        <f>H31*1.04</f>
        <v>8.4580773888000014</v>
      </c>
      <c r="J31" s="114">
        <f>I31*1.04</f>
        <v>8.7964004843520023</v>
      </c>
    </row>
    <row r="32" spans="1:10" ht="25.5">
      <c r="A32" s="145"/>
      <c r="B32" s="148"/>
      <c r="C32" s="149"/>
      <c r="D32" s="47" t="s">
        <v>97</v>
      </c>
      <c r="E32" s="47" t="s">
        <v>114</v>
      </c>
      <c r="F32" s="47">
        <v>1.0980000000000001</v>
      </c>
      <c r="G32" s="47">
        <v>1.0980000000000001</v>
      </c>
      <c r="H32" s="47">
        <v>1.0980000000000001</v>
      </c>
      <c r="I32" s="47">
        <v>1.0980000000000001</v>
      </c>
      <c r="J32" s="47">
        <v>1.0980000000000001</v>
      </c>
    </row>
    <row r="33" spans="1:10">
      <c r="A33" s="110"/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10">
      <c r="A34" s="105"/>
      <c r="B34" s="23"/>
      <c r="C34" s="106"/>
      <c r="D34" s="107"/>
      <c r="E34" s="107"/>
      <c r="F34" s="107"/>
      <c r="G34" s="107"/>
      <c r="H34" s="107"/>
      <c r="I34" s="107"/>
    </row>
    <row r="35" spans="1:10">
      <c r="A35" s="105"/>
      <c r="B35" s="23"/>
      <c r="C35" s="106"/>
      <c r="D35" s="107"/>
      <c r="E35" s="107"/>
      <c r="F35" s="107"/>
      <c r="G35" s="107"/>
      <c r="H35" s="107"/>
      <c r="I35" s="107"/>
    </row>
    <row r="36" spans="1:10">
      <c r="A36" s="106"/>
      <c r="B36" s="108"/>
      <c r="C36" s="106"/>
      <c r="D36" s="107"/>
      <c r="E36" s="107"/>
      <c r="F36" s="107"/>
      <c r="G36" s="107"/>
      <c r="H36" s="107"/>
      <c r="I36" s="107"/>
    </row>
    <row r="37" spans="1:10">
      <c r="A37" s="105"/>
      <c r="B37" s="23"/>
      <c r="C37" s="106"/>
      <c r="D37" s="107"/>
      <c r="E37" s="107"/>
      <c r="F37" s="107"/>
      <c r="G37" s="107"/>
      <c r="H37" s="107"/>
      <c r="I37" s="107"/>
    </row>
    <row r="38" spans="1:10">
      <c r="A38" s="105"/>
      <c r="B38" s="23"/>
      <c r="C38" s="106"/>
      <c r="D38" s="107"/>
      <c r="E38" s="107"/>
      <c r="F38" s="107"/>
      <c r="G38" s="107"/>
      <c r="H38" s="107"/>
      <c r="I38" s="107"/>
    </row>
    <row r="39" spans="1:10">
      <c r="A39" s="105"/>
      <c r="B39" s="23"/>
      <c r="C39" s="106"/>
      <c r="D39" s="107"/>
      <c r="E39" s="107"/>
      <c r="F39" s="107"/>
      <c r="G39" s="107"/>
      <c r="H39" s="107"/>
      <c r="I39" s="107"/>
    </row>
    <row r="40" spans="1:10">
      <c r="A40" s="105"/>
      <c r="B40" s="23"/>
      <c r="C40" s="106"/>
      <c r="D40" s="107"/>
      <c r="E40" s="107"/>
      <c r="F40" s="107"/>
      <c r="G40" s="107"/>
      <c r="H40" s="107"/>
      <c r="I40" s="107"/>
    </row>
    <row r="41" spans="1:10" ht="32.450000000000003" customHeight="1">
      <c r="A41" s="175"/>
      <c r="B41" s="175"/>
      <c r="C41" s="175"/>
      <c r="D41" s="175"/>
      <c r="E41" s="175"/>
      <c r="F41" s="175"/>
      <c r="G41" s="175"/>
      <c r="H41" s="175"/>
      <c r="I41" s="175"/>
    </row>
    <row r="42" spans="1:10" ht="24.6" customHeight="1">
      <c r="A42" s="174"/>
      <c r="B42" s="174"/>
      <c r="C42" s="174"/>
      <c r="D42" s="174"/>
      <c r="E42" s="174"/>
      <c r="F42" s="174"/>
      <c r="G42" s="174"/>
      <c r="H42" s="174"/>
      <c r="I42" s="174"/>
    </row>
    <row r="43" spans="1:10" ht="31.9" customHeight="1">
      <c r="A43" s="173"/>
      <c r="B43" s="173"/>
      <c r="C43" s="173"/>
      <c r="D43" s="173"/>
      <c r="E43" s="173"/>
      <c r="F43" s="173"/>
      <c r="G43" s="173"/>
      <c r="H43" s="173"/>
      <c r="I43" s="173"/>
    </row>
  </sheetData>
  <mergeCells count="34">
    <mergeCell ref="A43:I43"/>
    <mergeCell ref="A42:I42"/>
    <mergeCell ref="A41:I41"/>
    <mergeCell ref="A25:A26"/>
    <mergeCell ref="B25:C26"/>
    <mergeCell ref="A27:A28"/>
    <mergeCell ref="B27:C28"/>
    <mergeCell ref="A29:A30"/>
    <mergeCell ref="B29:C30"/>
    <mergeCell ref="A31:A32"/>
    <mergeCell ref="B31:C32"/>
    <mergeCell ref="A2:J2"/>
    <mergeCell ref="A3:J3"/>
    <mergeCell ref="A4:A5"/>
    <mergeCell ref="B4:D5"/>
    <mergeCell ref="E4:E5"/>
    <mergeCell ref="F4:J4"/>
    <mergeCell ref="B6:D6"/>
    <mergeCell ref="A7:A8"/>
    <mergeCell ref="B7:B8"/>
    <mergeCell ref="C7:D7"/>
    <mergeCell ref="C8:D8"/>
    <mergeCell ref="B9:D9"/>
    <mergeCell ref="B10:D10"/>
    <mergeCell ref="B11:D11"/>
    <mergeCell ref="B12:D12"/>
    <mergeCell ref="A13:A18"/>
    <mergeCell ref="B13:B18"/>
    <mergeCell ref="A19:A22"/>
    <mergeCell ref="B19:B22"/>
    <mergeCell ref="C19:C20"/>
    <mergeCell ref="C21:C22"/>
    <mergeCell ref="A23:A24"/>
    <mergeCell ref="B23:C24"/>
  </mergeCells>
  <printOptions horizontalCentered="1"/>
  <pageMargins left="0.70866141732283472" right="0.11811023622047245" top="0.74803149606299213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1</vt:lpstr>
      <vt:lpstr>раздел 2</vt:lpstr>
      <vt:lpstr>приложение 2</vt:lpstr>
      <vt:lpstr>приложение 3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2020-09-29T07:28:01Z</dcterms:modified>
</cp:coreProperties>
</file>